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U:\text2024\Projekte aktiv\Konfliktmineralien\CMRT 6.31 18.3.24\"/>
    </mc:Choice>
  </mc:AlternateContent>
  <xr:revisionPtr revIDLastSave="0" documentId="13_ncr:1_{204F70F6-E483-409F-805C-A158F97AC71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6" i="5" l="1"/>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B5" i="5" s="1"/>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66" i="5"/>
  <c r="E66" i="5"/>
  <c r="V67" i="5"/>
  <c r="E67" i="5"/>
  <c r="X67" i="5" s="1"/>
  <c r="V68" i="5"/>
  <c r="E68" i="5"/>
  <c r="V69" i="5"/>
  <c r="E69" i="5"/>
  <c r="X69" i="5" s="1"/>
  <c r="V70" i="5"/>
  <c r="E70" i="5"/>
  <c r="V71" i="5"/>
  <c r="E71" i="5"/>
  <c r="X71" i="5" s="1"/>
  <c r="V72" i="5"/>
  <c r="E72" i="5"/>
  <c r="V73" i="5"/>
  <c r="E73" i="5"/>
  <c r="X73" i="5" s="1"/>
  <c r="V74" i="5"/>
  <c r="E74" i="5"/>
  <c r="X74" i="5" s="1"/>
  <c r="V75" i="5"/>
  <c r="E75" i="5"/>
  <c r="X75" i="5" s="1"/>
  <c r="V76" i="5"/>
  <c r="E76" i="5"/>
  <c r="V77" i="5"/>
  <c r="E77" i="5"/>
  <c r="X77" i="5" s="1"/>
  <c r="V78" i="5"/>
  <c r="E78" i="5"/>
  <c r="V79" i="5"/>
  <c r="E79" i="5"/>
  <c r="X79" i="5" s="1"/>
  <c r="V80" i="5"/>
  <c r="E80" i="5"/>
  <c r="V81" i="5"/>
  <c r="E81" i="5"/>
  <c r="X81" i="5" s="1"/>
  <c r="V82" i="5"/>
  <c r="E82" i="5"/>
  <c r="V83" i="5"/>
  <c r="E83" i="5"/>
  <c r="X83" i="5" s="1"/>
  <c r="V84" i="5"/>
  <c r="E84" i="5"/>
  <c r="V85" i="5"/>
  <c r="E85" i="5"/>
  <c r="X85" i="5" s="1"/>
  <c r="V86" i="5"/>
  <c r="E86" i="5"/>
  <c r="V87" i="5"/>
  <c r="E87" i="5"/>
  <c r="X87" i="5" s="1"/>
  <c r="V88" i="5"/>
  <c r="E88" i="5"/>
  <c r="V89" i="5"/>
  <c r="E89" i="5"/>
  <c r="X89" i="5" s="1"/>
  <c r="V90" i="5"/>
  <c r="E90" i="5"/>
  <c r="V91" i="5"/>
  <c r="E91" i="5"/>
  <c r="X91" i="5" s="1"/>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V115" i="5"/>
  <c r="E115" i="5"/>
  <c r="X115" i="5" s="1"/>
  <c r="V116" i="5"/>
  <c r="E116" i="5"/>
  <c r="V117" i="5"/>
  <c r="E117" i="5"/>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V150" i="5"/>
  <c r="E150" i="5"/>
  <c r="X150" i="5" s="1"/>
  <c r="V151" i="5"/>
  <c r="E151" i="5"/>
  <c r="X151" i="5" s="1"/>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X163" i="5" s="1"/>
  <c r="V164" i="5"/>
  <c r="E164" i="5"/>
  <c r="V165" i="5"/>
  <c r="E165" i="5"/>
  <c r="V166" i="5"/>
  <c r="E166" i="5"/>
  <c r="X166" i="5" s="1"/>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X189" i="5" s="1"/>
  <c r="V190" i="5"/>
  <c r="E190" i="5"/>
  <c r="X190" i="5" s="1"/>
  <c r="V191" i="5"/>
  <c r="E191" i="5"/>
  <c r="X191" i="5" s="1"/>
  <c r="V192" i="5"/>
  <c r="E192" i="5"/>
  <c r="V193" i="5"/>
  <c r="E193" i="5"/>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X207" i="5" s="1"/>
  <c r="V208" i="5"/>
  <c r="E208" i="5"/>
  <c r="V209" i="5"/>
  <c r="E209" i="5"/>
  <c r="X209" i="5" s="1"/>
  <c r="V210" i="5"/>
  <c r="E210" i="5"/>
  <c r="X210" i="5" s="1"/>
  <c r="V211" i="5"/>
  <c r="E211" i="5"/>
  <c r="X211" i="5" s="1"/>
  <c r="V212" i="5"/>
  <c r="E212" i="5"/>
  <c r="V213" i="5"/>
  <c r="E213" i="5"/>
  <c r="X213" i="5" s="1"/>
  <c r="V214" i="5"/>
  <c r="E214" i="5"/>
  <c r="V215" i="5"/>
  <c r="E215" i="5"/>
  <c r="X215" i="5" s="1"/>
  <c r="V216" i="5"/>
  <c r="E216" i="5"/>
  <c r="V217" i="5"/>
  <c r="E217" i="5"/>
  <c r="X217" i="5" s="1"/>
  <c r="V218" i="5"/>
  <c r="E218" i="5"/>
  <c r="V219" i="5"/>
  <c r="E219" i="5"/>
  <c r="X219" i="5" s="1"/>
  <c r="V220" i="5"/>
  <c r="E220" i="5"/>
  <c r="V221" i="5"/>
  <c r="E221" i="5"/>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X233" i="5" s="1"/>
  <c r="V234" i="5"/>
  <c r="E234" i="5"/>
  <c r="V235" i="5"/>
  <c r="E235" i="5"/>
  <c r="X235" i="5" s="1"/>
  <c r="V236" i="5"/>
  <c r="E236" i="5"/>
  <c r="V237" i="5"/>
  <c r="E237" i="5"/>
  <c r="X237" i="5" s="1"/>
  <c r="V238" i="5"/>
  <c r="E238" i="5"/>
  <c r="V239" i="5"/>
  <c r="E239" i="5"/>
  <c r="X239" i="5" s="1"/>
  <c r="V240" i="5"/>
  <c r="E240" i="5"/>
  <c r="V241" i="5"/>
  <c r="E241" i="5"/>
  <c r="X241" i="5" s="1"/>
  <c r="V242" i="5"/>
  <c r="E242" i="5"/>
  <c r="V243" i="5"/>
  <c r="E243" i="5"/>
  <c r="X243" i="5" s="1"/>
  <c r="V244" i="5"/>
  <c r="E244" i="5"/>
  <c r="V245" i="5"/>
  <c r="E245" i="5"/>
  <c r="X245" i="5" s="1"/>
  <c r="V246" i="5"/>
  <c r="E246" i="5"/>
  <c r="V247" i="5"/>
  <c r="E247" i="5"/>
  <c r="X247" i="5" s="1"/>
  <c r="V248" i="5"/>
  <c r="E248" i="5"/>
  <c r="V249" i="5"/>
  <c r="E249" i="5"/>
  <c r="X249" i="5" s="1"/>
  <c r="V250" i="5"/>
  <c r="E250" i="5"/>
  <c r="V251" i="5"/>
  <c r="E251" i="5"/>
  <c r="X251" i="5" s="1"/>
  <c r="V252" i="5"/>
  <c r="E252" i="5"/>
  <c r="V253" i="5"/>
  <c r="E253" i="5"/>
  <c r="V254" i="5"/>
  <c r="E254" i="5"/>
  <c r="X254" i="5" s="1"/>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V271" i="5"/>
  <c r="E271" i="5"/>
  <c r="X271" i="5" s="1"/>
  <c r="V272" i="5"/>
  <c r="E272" i="5"/>
  <c r="V273" i="5"/>
  <c r="E273" i="5"/>
  <c r="X273" i="5" s="1"/>
  <c r="V274" i="5"/>
  <c r="E274" i="5"/>
  <c r="X274" i="5" s="1"/>
  <c r="V275" i="5"/>
  <c r="E275" i="5"/>
  <c r="X275" i="5" s="1"/>
  <c r="V276" i="5"/>
  <c r="E276" i="5"/>
  <c r="V277" i="5"/>
  <c r="E277" i="5"/>
  <c r="V278" i="5"/>
  <c r="E278" i="5"/>
  <c r="V279" i="5"/>
  <c r="E279" i="5"/>
  <c r="X279" i="5" s="1"/>
  <c r="V280" i="5"/>
  <c r="E280" i="5"/>
  <c r="V281" i="5"/>
  <c r="E281" i="5"/>
  <c r="X281" i="5" s="1"/>
  <c r="V282" i="5"/>
  <c r="E282" i="5"/>
  <c r="V283" i="5"/>
  <c r="E283" i="5"/>
  <c r="X283" i="5" s="1"/>
  <c r="V284" i="5"/>
  <c r="E284" i="5"/>
  <c r="V285" i="5"/>
  <c r="E285" i="5"/>
  <c r="V286" i="5"/>
  <c r="E286" i="5"/>
  <c r="X286" i="5" s="1"/>
  <c r="V287" i="5"/>
  <c r="E287" i="5"/>
  <c r="X287" i="5" s="1"/>
  <c r="V288" i="5"/>
  <c r="E288" i="5"/>
  <c r="V289" i="5"/>
  <c r="E289" i="5"/>
  <c r="X289" i="5" s="1"/>
  <c r="V290" i="5"/>
  <c r="E290" i="5"/>
  <c r="V291" i="5"/>
  <c r="E291" i="5"/>
  <c r="X291" i="5" s="1"/>
  <c r="V292" i="5"/>
  <c r="E292" i="5"/>
  <c r="V293" i="5"/>
  <c r="E293" i="5"/>
  <c r="V294" i="5"/>
  <c r="E294" i="5"/>
  <c r="X294" i="5" s="1"/>
  <c r="V295" i="5"/>
  <c r="E295" i="5"/>
  <c r="X295" i="5" s="1"/>
  <c r="V296" i="5"/>
  <c r="E296" i="5"/>
  <c r="V297" i="5"/>
  <c r="E297" i="5"/>
  <c r="X297" i="5" s="1"/>
  <c r="V298" i="5"/>
  <c r="E298" i="5"/>
  <c r="V299" i="5"/>
  <c r="E299" i="5"/>
  <c r="X299" i="5" s="1"/>
  <c r="V300" i="5"/>
  <c r="E300" i="5"/>
  <c r="V301" i="5"/>
  <c r="E301" i="5"/>
  <c r="X301" i="5" s="1"/>
  <c r="V302" i="5"/>
  <c r="E302" i="5"/>
  <c r="X302" i="5" s="1"/>
  <c r="V303" i="5"/>
  <c r="E303" i="5"/>
  <c r="X303" i="5" s="1"/>
  <c r="V304" i="5"/>
  <c r="E304" i="5"/>
  <c r="V305" i="5"/>
  <c r="E305" i="5"/>
  <c r="V306" i="5"/>
  <c r="E306" i="5"/>
  <c r="V307" i="5"/>
  <c r="E307" i="5"/>
  <c r="X307" i="5" s="1"/>
  <c r="V308" i="5"/>
  <c r="E308" i="5"/>
  <c r="V309" i="5"/>
  <c r="E309" i="5"/>
  <c r="X309" i="5" s="1"/>
  <c r="V310" i="5"/>
  <c r="E310" i="5"/>
  <c r="V311" i="5"/>
  <c r="E311" i="5"/>
  <c r="X311" i="5" s="1"/>
  <c r="V312" i="5"/>
  <c r="E312" i="5"/>
  <c r="V313" i="5"/>
  <c r="E313" i="5"/>
  <c r="V314" i="5"/>
  <c r="E314" i="5"/>
  <c r="V315" i="5"/>
  <c r="E315" i="5"/>
  <c r="X315" i="5" s="1"/>
  <c r="V316" i="5"/>
  <c r="E316" i="5"/>
  <c r="V317" i="5"/>
  <c r="E317" i="5"/>
  <c r="V318" i="5"/>
  <c r="E318" i="5"/>
  <c r="V319" i="5"/>
  <c r="E319" i="5"/>
  <c r="V320" i="5"/>
  <c r="E320" i="5"/>
  <c r="V321" i="5"/>
  <c r="E321" i="5"/>
  <c r="V322" i="5"/>
  <c r="E322" i="5"/>
  <c r="V323" i="5"/>
  <c r="E323" i="5"/>
  <c r="X323" i="5" s="1"/>
  <c r="V324" i="5"/>
  <c r="E324" i="5"/>
  <c r="V325" i="5"/>
  <c r="E325" i="5"/>
  <c r="X325" i="5" s="1"/>
  <c r="V326" i="5"/>
  <c r="E326" i="5"/>
  <c r="V327" i="5"/>
  <c r="E327" i="5"/>
  <c r="X327" i="5" s="1"/>
  <c r="V328" i="5"/>
  <c r="E328" i="5"/>
  <c r="V329" i="5"/>
  <c r="E329" i="5"/>
  <c r="V330" i="5"/>
  <c r="E330" i="5"/>
  <c r="V331" i="5"/>
  <c r="E331" i="5"/>
  <c r="X331" i="5" s="1"/>
  <c r="V332" i="5"/>
  <c r="E332" i="5"/>
  <c r="V333" i="5"/>
  <c r="E333" i="5"/>
  <c r="X333" i="5" s="1"/>
  <c r="V334" i="5"/>
  <c r="E334" i="5"/>
  <c r="V335" i="5"/>
  <c r="E335" i="5"/>
  <c r="X335" i="5" s="1"/>
  <c r="V336" i="5"/>
  <c r="E336" i="5"/>
  <c r="V337" i="5"/>
  <c r="E337" i="5"/>
  <c r="X337" i="5" s="1"/>
  <c r="V338" i="5"/>
  <c r="E338" i="5"/>
  <c r="V339" i="5"/>
  <c r="E339" i="5"/>
  <c r="X339" i="5" s="1"/>
  <c r="V340" i="5"/>
  <c r="E340" i="5"/>
  <c r="V341" i="5"/>
  <c r="E341" i="5"/>
  <c r="X341" i="5" s="1"/>
  <c r="V342" i="5"/>
  <c r="E342" i="5"/>
  <c r="V343" i="5"/>
  <c r="E343" i="5"/>
  <c r="X343" i="5" s="1"/>
  <c r="V344" i="5"/>
  <c r="E344" i="5"/>
  <c r="V345" i="5"/>
  <c r="E345" i="5"/>
  <c r="V346" i="5"/>
  <c r="E346" i="5"/>
  <c r="V347" i="5"/>
  <c r="E347" i="5"/>
  <c r="X347" i="5" s="1"/>
  <c r="V348" i="5"/>
  <c r="E348" i="5"/>
  <c r="V349" i="5"/>
  <c r="E349" i="5"/>
  <c r="V350" i="5"/>
  <c r="E350" i="5"/>
  <c r="V351" i="5"/>
  <c r="E351" i="5"/>
  <c r="X351" i="5" s="1"/>
  <c r="V352" i="5"/>
  <c r="E352" i="5"/>
  <c r="V353" i="5"/>
  <c r="E353" i="5"/>
  <c r="V354" i="5"/>
  <c r="E354" i="5"/>
  <c r="V355" i="5"/>
  <c r="E355" i="5"/>
  <c r="X355" i="5" s="1"/>
  <c r="V356" i="5"/>
  <c r="E356" i="5"/>
  <c r="V357" i="5"/>
  <c r="E357" i="5"/>
  <c r="X357" i="5" s="1"/>
  <c r="V358" i="5"/>
  <c r="E358" i="5"/>
  <c r="V359" i="5"/>
  <c r="E359" i="5"/>
  <c r="X359" i="5" s="1"/>
  <c r="V360" i="5"/>
  <c r="E360" i="5"/>
  <c r="V361" i="5"/>
  <c r="E361" i="5"/>
  <c r="X361" i="5" s="1"/>
  <c r="V362" i="5"/>
  <c r="E362" i="5"/>
  <c r="V363" i="5"/>
  <c r="E363" i="5"/>
  <c r="X363" i="5" s="1"/>
  <c r="V364" i="5"/>
  <c r="E364" i="5"/>
  <c r="V365" i="5"/>
  <c r="E365" i="5"/>
  <c r="X365" i="5" s="1"/>
  <c r="V366" i="5"/>
  <c r="E366" i="5"/>
  <c r="V367" i="5"/>
  <c r="E367" i="5"/>
  <c r="X367" i="5" s="1"/>
  <c r="V368" i="5"/>
  <c r="E368" i="5"/>
  <c r="V369" i="5"/>
  <c r="E369" i="5"/>
  <c r="V370" i="5"/>
  <c r="E370" i="5"/>
  <c r="V371" i="5"/>
  <c r="E371" i="5"/>
  <c r="X371" i="5" s="1"/>
  <c r="V372" i="5"/>
  <c r="E372" i="5"/>
  <c r="V373" i="5"/>
  <c r="E373" i="5"/>
  <c r="X373" i="5" s="1"/>
  <c r="V374" i="5"/>
  <c r="E374" i="5"/>
  <c r="V375" i="5"/>
  <c r="E375" i="5"/>
  <c r="X375" i="5" s="1"/>
  <c r="V376" i="5"/>
  <c r="E376" i="5"/>
  <c r="V377" i="5"/>
  <c r="E377" i="5"/>
  <c r="X377" i="5" s="1"/>
  <c r="V378" i="5"/>
  <c r="E378" i="5"/>
  <c r="V379" i="5"/>
  <c r="E379" i="5"/>
  <c r="X379" i="5" s="1"/>
  <c r="V380" i="5"/>
  <c r="E380" i="5"/>
  <c r="V381" i="5"/>
  <c r="E381" i="5"/>
  <c r="X381" i="5" s="1"/>
  <c r="V382" i="5"/>
  <c r="E382" i="5"/>
  <c r="V383" i="5"/>
  <c r="E383" i="5"/>
  <c r="X383" i="5" s="1"/>
  <c r="V384" i="5"/>
  <c r="E384" i="5"/>
  <c r="V385" i="5"/>
  <c r="E385" i="5"/>
  <c r="X385" i="5" s="1"/>
  <c r="V386" i="5"/>
  <c r="E386" i="5"/>
  <c r="V387" i="5"/>
  <c r="E387" i="5"/>
  <c r="X387" i="5" s="1"/>
  <c r="V388" i="5"/>
  <c r="E388" i="5"/>
  <c r="V389" i="5"/>
  <c r="E389" i="5"/>
  <c r="V390" i="5"/>
  <c r="E390" i="5"/>
  <c r="V391" i="5"/>
  <c r="E391" i="5"/>
  <c r="X391" i="5" s="1"/>
  <c r="V392" i="5"/>
  <c r="E392" i="5"/>
  <c r="V393" i="5"/>
  <c r="E393" i="5"/>
  <c r="X393" i="5" s="1"/>
  <c r="V394" i="5"/>
  <c r="E394" i="5"/>
  <c r="V395" i="5"/>
  <c r="E395" i="5"/>
  <c r="X395" i="5" s="1"/>
  <c r="V396" i="5"/>
  <c r="E396" i="5"/>
  <c r="V397" i="5"/>
  <c r="E397" i="5"/>
  <c r="X397" i="5" s="1"/>
  <c r="V398" i="5"/>
  <c r="E398" i="5"/>
  <c r="V399" i="5"/>
  <c r="E399" i="5"/>
  <c r="X399" i="5" s="1"/>
  <c r="V400" i="5"/>
  <c r="E400" i="5"/>
  <c r="V401" i="5"/>
  <c r="E401" i="5"/>
  <c r="X401" i="5" s="1"/>
  <c r="V402" i="5"/>
  <c r="E402" i="5"/>
  <c r="V403" i="5"/>
  <c r="E403" i="5"/>
  <c r="X403" i="5" s="1"/>
  <c r="V404" i="5"/>
  <c r="E404" i="5"/>
  <c r="V405" i="5"/>
  <c r="E405" i="5"/>
  <c r="X405" i="5" s="1"/>
  <c r="V406" i="5"/>
  <c r="E406" i="5"/>
  <c r="V407" i="5"/>
  <c r="E407" i="5"/>
  <c r="X407" i="5" s="1"/>
  <c r="V408" i="5"/>
  <c r="E408" i="5"/>
  <c r="V409" i="5"/>
  <c r="E409" i="5"/>
  <c r="X409" i="5" s="1"/>
  <c r="V410" i="5"/>
  <c r="E410" i="5"/>
  <c r="V411" i="5"/>
  <c r="E411" i="5"/>
  <c r="X411" i="5" s="1"/>
  <c r="V412" i="5"/>
  <c r="E412" i="5"/>
  <c r="V413" i="5"/>
  <c r="E413" i="5"/>
  <c r="V414" i="5"/>
  <c r="E414" i="5"/>
  <c r="V415" i="5"/>
  <c r="E415" i="5"/>
  <c r="X415" i="5" s="1"/>
  <c r="V416" i="5"/>
  <c r="E416" i="5"/>
  <c r="V417" i="5"/>
  <c r="E417" i="5"/>
  <c r="V418" i="5"/>
  <c r="E418" i="5"/>
  <c r="V419" i="5"/>
  <c r="E419" i="5"/>
  <c r="X419" i="5" s="1"/>
  <c r="V420" i="5"/>
  <c r="E420" i="5"/>
  <c r="V421" i="5"/>
  <c r="E421" i="5"/>
  <c r="X421" i="5" s="1"/>
  <c r="V422" i="5"/>
  <c r="E422" i="5"/>
  <c r="V423" i="5"/>
  <c r="E423" i="5"/>
  <c r="X423" i="5" s="1"/>
  <c r="V424" i="5"/>
  <c r="E424" i="5"/>
  <c r="V425" i="5"/>
  <c r="E425" i="5"/>
  <c r="X425" i="5" s="1"/>
  <c r="V426" i="5"/>
  <c r="E426" i="5"/>
  <c r="V427" i="5"/>
  <c r="E427" i="5"/>
  <c r="X427" i="5" s="1"/>
  <c r="V428" i="5"/>
  <c r="E428" i="5"/>
  <c r="V429" i="5"/>
  <c r="E429" i="5"/>
  <c r="X429" i="5" s="1"/>
  <c r="V430" i="5"/>
  <c r="E430" i="5"/>
  <c r="V431" i="5"/>
  <c r="E431" i="5"/>
  <c r="X431" i="5" s="1"/>
  <c r="V432" i="5"/>
  <c r="E432" i="5"/>
  <c r="V433" i="5"/>
  <c r="E433" i="5"/>
  <c r="X433" i="5" s="1"/>
  <c r="V434" i="5"/>
  <c r="E434" i="5"/>
  <c r="V435" i="5"/>
  <c r="E435" i="5"/>
  <c r="X435" i="5" s="1"/>
  <c r="V436" i="5"/>
  <c r="E436" i="5"/>
  <c r="V437" i="5"/>
  <c r="E437" i="5"/>
  <c r="X437" i="5" s="1"/>
  <c r="V438" i="5"/>
  <c r="E438" i="5"/>
  <c r="V439" i="5"/>
  <c r="E439" i="5"/>
  <c r="X439" i="5" s="1"/>
  <c r="V440" i="5"/>
  <c r="E440" i="5"/>
  <c r="V441" i="5"/>
  <c r="E441" i="5"/>
  <c r="X441" i="5" s="1"/>
  <c r="V442" i="5"/>
  <c r="E442" i="5"/>
  <c r="V443" i="5"/>
  <c r="E443" i="5"/>
  <c r="X443" i="5" s="1"/>
  <c r="V444" i="5"/>
  <c r="E444" i="5"/>
  <c r="V445" i="5"/>
  <c r="E445" i="5"/>
  <c r="X445" i="5" s="1"/>
  <c r="V446" i="5"/>
  <c r="E446" i="5"/>
  <c r="V447" i="5"/>
  <c r="E447" i="5"/>
  <c r="X447" i="5" s="1"/>
  <c r="V448" i="5"/>
  <c r="E448" i="5"/>
  <c r="V449" i="5"/>
  <c r="E449" i="5"/>
  <c r="X449" i="5" s="1"/>
  <c r="V450" i="5"/>
  <c r="E450" i="5"/>
  <c r="V451" i="5"/>
  <c r="E451" i="5"/>
  <c r="X451" i="5" s="1"/>
  <c r="V452" i="5"/>
  <c r="E452" i="5"/>
  <c r="V453" i="5"/>
  <c r="E453" i="5"/>
  <c r="X453" i="5" s="1"/>
  <c r="V454" i="5"/>
  <c r="E454" i="5"/>
  <c r="V455" i="5"/>
  <c r="E455" i="5"/>
  <c r="X455" i="5" s="1"/>
  <c r="V456" i="5"/>
  <c r="E456" i="5"/>
  <c r="V457" i="5"/>
  <c r="E457" i="5"/>
  <c r="X457" i="5" s="1"/>
  <c r="V458" i="5"/>
  <c r="E458" i="5"/>
  <c r="V459" i="5"/>
  <c r="E459" i="5"/>
  <c r="X459" i="5" s="1"/>
  <c r="V460" i="5"/>
  <c r="E460" i="5"/>
  <c r="V461" i="5"/>
  <c r="E461" i="5"/>
  <c r="V462" i="5"/>
  <c r="E462" i="5"/>
  <c r="X462" i="5" s="1"/>
  <c r="V463" i="5"/>
  <c r="E463" i="5"/>
  <c r="X463" i="5" s="1"/>
  <c r="V464" i="5"/>
  <c r="E464" i="5"/>
  <c r="V465" i="5"/>
  <c r="E465" i="5"/>
  <c r="X465" i="5" s="1"/>
  <c r="V466" i="5"/>
  <c r="E466" i="5"/>
  <c r="V467" i="5"/>
  <c r="E467" i="5"/>
  <c r="X467" i="5" s="1"/>
  <c r="V468" i="5"/>
  <c r="E468" i="5"/>
  <c r="V469" i="5"/>
  <c r="E469" i="5"/>
  <c r="X469" i="5" s="1"/>
  <c r="V470" i="5"/>
  <c r="E470" i="5"/>
  <c r="V471" i="5"/>
  <c r="E471" i="5"/>
  <c r="X471" i="5" s="1"/>
  <c r="V472" i="5"/>
  <c r="E472" i="5"/>
  <c r="V473" i="5"/>
  <c r="E473" i="5"/>
  <c r="V474" i="5"/>
  <c r="E474" i="5"/>
  <c r="V475" i="5"/>
  <c r="E475" i="5"/>
  <c r="X475" i="5" s="1"/>
  <c r="V476" i="5"/>
  <c r="E476" i="5"/>
  <c r="V477" i="5"/>
  <c r="E477" i="5"/>
  <c r="V478" i="5"/>
  <c r="E478" i="5"/>
  <c r="V479" i="5"/>
  <c r="E479" i="5"/>
  <c r="X479" i="5" s="1"/>
  <c r="V480" i="5"/>
  <c r="E480" i="5"/>
  <c r="V481" i="5"/>
  <c r="E481" i="5"/>
  <c r="X481" i="5" s="1"/>
  <c r="V482" i="5"/>
  <c r="E482" i="5"/>
  <c r="X482" i="5" s="1"/>
  <c r="V483" i="5"/>
  <c r="E483" i="5"/>
  <c r="X483" i="5" s="1"/>
  <c r="V484" i="5"/>
  <c r="E484" i="5"/>
  <c r="V485" i="5"/>
  <c r="E485" i="5"/>
  <c r="X485" i="5" s="1"/>
  <c r="V486" i="5"/>
  <c r="E486" i="5"/>
  <c r="X486" i="5" s="1"/>
  <c r="V487" i="5"/>
  <c r="E487" i="5"/>
  <c r="X487" i="5" s="1"/>
  <c r="V488" i="5"/>
  <c r="E488" i="5"/>
  <c r="V489" i="5"/>
  <c r="E489" i="5"/>
  <c r="V490" i="5"/>
  <c r="E490" i="5"/>
  <c r="X490" i="5" s="1"/>
  <c r="V491" i="5"/>
  <c r="E491" i="5"/>
  <c r="X491" i="5" s="1"/>
  <c r="V492" i="5"/>
  <c r="E492" i="5"/>
  <c r="V493" i="5"/>
  <c r="E493" i="5"/>
  <c r="X493" i="5" s="1"/>
  <c r="V494" i="5"/>
  <c r="E494" i="5"/>
  <c r="V495" i="5"/>
  <c r="E495" i="5"/>
  <c r="X495" i="5" s="1"/>
  <c r="V496" i="5"/>
  <c r="E496" i="5"/>
  <c r="V497" i="5"/>
  <c r="E497" i="5"/>
  <c r="V498" i="5"/>
  <c r="E498" i="5"/>
  <c r="V499" i="5"/>
  <c r="E499" i="5"/>
  <c r="X499" i="5" s="1"/>
  <c r="V500" i="5"/>
  <c r="E500" i="5"/>
  <c r="V501" i="5"/>
  <c r="E501" i="5"/>
  <c r="V502" i="5"/>
  <c r="E502" i="5"/>
  <c r="V503" i="5"/>
  <c r="E503" i="5"/>
  <c r="X503" i="5" s="1"/>
  <c r="V504" i="5"/>
  <c r="E504" i="5"/>
  <c r="V505" i="5"/>
  <c r="E505" i="5"/>
  <c r="V506" i="5"/>
  <c r="E506" i="5"/>
  <c r="V507" i="5"/>
  <c r="E507" i="5"/>
  <c r="X507" i="5" s="1"/>
  <c r="V508" i="5"/>
  <c r="E508" i="5"/>
  <c r="V509" i="5"/>
  <c r="E509" i="5"/>
  <c r="V510" i="5"/>
  <c r="E510" i="5"/>
  <c r="X510" i="5" s="1"/>
  <c r="V511" i="5"/>
  <c r="E511" i="5"/>
  <c r="X511" i="5" s="1"/>
  <c r="V512" i="5"/>
  <c r="E512" i="5"/>
  <c r="V513" i="5"/>
  <c r="E513" i="5"/>
  <c r="V514" i="5"/>
  <c r="E514" i="5"/>
  <c r="X514" i="5" s="1"/>
  <c r="V515" i="5"/>
  <c r="E515" i="5"/>
  <c r="X515" i="5" s="1"/>
  <c r="V516" i="5"/>
  <c r="E516" i="5"/>
  <c r="V517" i="5"/>
  <c r="E517" i="5"/>
  <c r="V518" i="5"/>
  <c r="E518" i="5"/>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V531" i="5"/>
  <c r="E531" i="5"/>
  <c r="X531" i="5" s="1"/>
  <c r="V532" i="5"/>
  <c r="E532" i="5"/>
  <c r="V533" i="5"/>
  <c r="E533" i="5"/>
  <c r="V534" i="5"/>
  <c r="E534" i="5"/>
  <c r="X534" i="5" s="1"/>
  <c r="V535" i="5"/>
  <c r="E535" i="5"/>
  <c r="X535" i="5" s="1"/>
  <c r="V536" i="5"/>
  <c r="E536" i="5"/>
  <c r="V537" i="5"/>
  <c r="E537" i="5"/>
  <c r="V538" i="5"/>
  <c r="E538" i="5"/>
  <c r="V539" i="5"/>
  <c r="E539" i="5"/>
  <c r="X539" i="5" s="1"/>
  <c r="V540" i="5"/>
  <c r="E540" i="5"/>
  <c r="V541" i="5"/>
  <c r="E541" i="5"/>
  <c r="V542" i="5"/>
  <c r="E542" i="5"/>
  <c r="X542" i="5" s="1"/>
  <c r="V543" i="5"/>
  <c r="E543" i="5"/>
  <c r="X543" i="5" s="1"/>
  <c r="V544" i="5"/>
  <c r="E544" i="5"/>
  <c r="V545" i="5"/>
  <c r="E545" i="5"/>
  <c r="V546" i="5"/>
  <c r="E546" i="5"/>
  <c r="V547" i="5"/>
  <c r="E547" i="5"/>
  <c r="X547" i="5" s="1"/>
  <c r="V548" i="5"/>
  <c r="E548" i="5"/>
  <c r="V549" i="5"/>
  <c r="E549" i="5"/>
  <c r="X549" i="5" s="1"/>
  <c r="V550" i="5"/>
  <c r="E550" i="5"/>
  <c r="V551" i="5"/>
  <c r="E551" i="5"/>
  <c r="X551" i="5" s="1"/>
  <c r="V552" i="5"/>
  <c r="E552" i="5"/>
  <c r="V553" i="5"/>
  <c r="E553" i="5"/>
  <c r="V554" i="5"/>
  <c r="E554" i="5"/>
  <c r="X554" i="5" s="1"/>
  <c r="V555" i="5"/>
  <c r="E555" i="5"/>
  <c r="X555" i="5" s="1"/>
  <c r="V556" i="5"/>
  <c r="E556" i="5"/>
  <c r="V557" i="5"/>
  <c r="E557" i="5"/>
  <c r="X557" i="5" s="1"/>
  <c r="V558" i="5"/>
  <c r="E558" i="5"/>
  <c r="V559" i="5"/>
  <c r="E559" i="5"/>
  <c r="X559" i="5" s="1"/>
  <c r="V560" i="5"/>
  <c r="E560" i="5"/>
  <c r="V561" i="5"/>
  <c r="E561" i="5"/>
  <c r="V562" i="5"/>
  <c r="E562" i="5"/>
  <c r="V563" i="5"/>
  <c r="E563" i="5"/>
  <c r="X563" i="5" s="1"/>
  <c r="V564" i="5"/>
  <c r="E564" i="5"/>
  <c r="V565" i="5"/>
  <c r="E565" i="5"/>
  <c r="X565" i="5" s="1"/>
  <c r="V566" i="5"/>
  <c r="E566" i="5"/>
  <c r="X566" i="5" s="1"/>
  <c r="V567" i="5"/>
  <c r="E567" i="5"/>
  <c r="X567" i="5" s="1"/>
  <c r="V568" i="5"/>
  <c r="E568" i="5"/>
  <c r="V569" i="5"/>
  <c r="E569" i="5"/>
  <c r="X569" i="5" s="1"/>
  <c r="V570" i="5"/>
  <c r="E570" i="5"/>
  <c r="X570" i="5" s="1"/>
  <c r="V571" i="5"/>
  <c r="E571" i="5"/>
  <c r="X571" i="5" s="1"/>
  <c r="V572" i="5"/>
  <c r="E572" i="5"/>
  <c r="V573" i="5"/>
  <c r="E573" i="5"/>
  <c r="V574" i="5"/>
  <c r="E574" i="5"/>
  <c r="V575" i="5"/>
  <c r="E575" i="5"/>
  <c r="X575" i="5" s="1"/>
  <c r="V576" i="5"/>
  <c r="E576" i="5"/>
  <c r="V577" i="5"/>
  <c r="E577" i="5"/>
  <c r="X577" i="5" s="1"/>
  <c r="V578" i="5"/>
  <c r="E578" i="5"/>
  <c r="X578" i="5" s="1"/>
  <c r="V579" i="5"/>
  <c r="E579" i="5"/>
  <c r="X579" i="5" s="1"/>
  <c r="V580" i="5"/>
  <c r="E580" i="5"/>
  <c r="V581" i="5"/>
  <c r="E581" i="5"/>
  <c r="X581" i="5" s="1"/>
  <c r="V582" i="5"/>
  <c r="E582" i="5"/>
  <c r="V583" i="5"/>
  <c r="E583" i="5"/>
  <c r="X583" i="5" s="1"/>
  <c r="V584" i="5"/>
  <c r="E584" i="5"/>
  <c r="V585" i="5"/>
  <c r="E585" i="5"/>
  <c r="V586" i="5"/>
  <c r="E586" i="5"/>
  <c r="V587" i="5"/>
  <c r="E587" i="5"/>
  <c r="X587" i="5" s="1"/>
  <c r="V588" i="5"/>
  <c r="E588" i="5"/>
  <c r="V589" i="5"/>
  <c r="E589" i="5"/>
  <c r="V590" i="5"/>
  <c r="E590" i="5"/>
  <c r="X590" i="5" s="1"/>
  <c r="V591" i="5"/>
  <c r="E591" i="5"/>
  <c r="X591" i="5" s="1"/>
  <c r="V592" i="5"/>
  <c r="E592" i="5"/>
  <c r="V593" i="5"/>
  <c r="E593" i="5"/>
  <c r="V594" i="5"/>
  <c r="E594" i="5"/>
  <c r="V595" i="5"/>
  <c r="E595" i="5"/>
  <c r="X595" i="5" s="1"/>
  <c r="V596" i="5"/>
  <c r="E596" i="5"/>
  <c r="V597" i="5"/>
  <c r="E597" i="5"/>
  <c r="X597" i="5" s="1"/>
  <c r="V598" i="5"/>
  <c r="E598" i="5"/>
  <c r="V599" i="5"/>
  <c r="E599" i="5"/>
  <c r="X599" i="5" s="1"/>
  <c r="V600" i="5"/>
  <c r="E600" i="5"/>
  <c r="V601" i="5"/>
  <c r="E601" i="5"/>
  <c r="X601" i="5" s="1"/>
  <c r="V602" i="5"/>
  <c r="E602" i="5"/>
  <c r="V603" i="5"/>
  <c r="E603" i="5"/>
  <c r="X603" i="5" s="1"/>
  <c r="V604" i="5"/>
  <c r="E604" i="5"/>
  <c r="V605" i="5"/>
  <c r="E605" i="5"/>
  <c r="V606" i="5"/>
  <c r="E606" i="5"/>
  <c r="V607" i="5"/>
  <c r="E607" i="5"/>
  <c r="X607" i="5" s="1"/>
  <c r="V608" i="5"/>
  <c r="E608" i="5"/>
  <c r="V609" i="5"/>
  <c r="E609" i="5"/>
  <c r="V610" i="5"/>
  <c r="E610" i="5"/>
  <c r="X610" i="5" s="1"/>
  <c r="V611" i="5"/>
  <c r="E611" i="5"/>
  <c r="X611" i="5" s="1"/>
  <c r="V612" i="5"/>
  <c r="E612" i="5"/>
  <c r="V613" i="5"/>
  <c r="E613" i="5"/>
  <c r="V614" i="5"/>
  <c r="E614" i="5"/>
  <c r="X614" i="5" s="1"/>
  <c r="V615" i="5"/>
  <c r="E615" i="5"/>
  <c r="X615" i="5" s="1"/>
  <c r="V616" i="5"/>
  <c r="E616" i="5"/>
  <c r="V617" i="5"/>
  <c r="E617" i="5"/>
  <c r="V618" i="5"/>
  <c r="E618" i="5"/>
  <c r="V619" i="5"/>
  <c r="E619" i="5"/>
  <c r="X619" i="5" s="1"/>
  <c r="V620" i="5"/>
  <c r="E620" i="5"/>
  <c r="V621" i="5"/>
  <c r="E621" i="5"/>
  <c r="V622" i="5"/>
  <c r="E622" i="5"/>
  <c r="X622" i="5" s="1"/>
  <c r="V623" i="5"/>
  <c r="E623" i="5"/>
  <c r="X623" i="5" s="1"/>
  <c r="V624" i="5"/>
  <c r="E624" i="5"/>
  <c r="V625" i="5"/>
  <c r="E625" i="5"/>
  <c r="X625" i="5" s="1"/>
  <c r="V626" i="5"/>
  <c r="E626" i="5"/>
  <c r="X626" i="5" s="1"/>
  <c r="V627" i="5"/>
  <c r="E627" i="5"/>
  <c r="X627" i="5" s="1"/>
  <c r="V628" i="5"/>
  <c r="E628" i="5"/>
  <c r="V629" i="5"/>
  <c r="E629" i="5"/>
  <c r="V630" i="5"/>
  <c r="E630" i="5"/>
  <c r="X630" i="5" s="1"/>
  <c r="V631" i="5"/>
  <c r="E631" i="5"/>
  <c r="X631" i="5" s="1"/>
  <c r="V632" i="5"/>
  <c r="E632" i="5"/>
  <c r="V633" i="5"/>
  <c r="E633" i="5"/>
  <c r="X633" i="5" s="1"/>
  <c r="V634" i="5"/>
  <c r="E634" i="5"/>
  <c r="V635" i="5"/>
  <c r="E635" i="5"/>
  <c r="X635" i="5" s="1"/>
  <c r="V636" i="5"/>
  <c r="E636" i="5"/>
  <c r="V637" i="5"/>
  <c r="E637" i="5"/>
  <c r="X637" i="5" s="1"/>
  <c r="V638" i="5"/>
  <c r="E638" i="5"/>
  <c r="V639" i="5"/>
  <c r="E639" i="5"/>
  <c r="X639" i="5" s="1"/>
  <c r="V640" i="5"/>
  <c r="E640" i="5"/>
  <c r="V641" i="5"/>
  <c r="E641" i="5"/>
  <c r="X641" i="5" s="1"/>
  <c r="V642" i="5"/>
  <c r="E642" i="5"/>
  <c r="X642" i="5" s="1"/>
  <c r="V643" i="5"/>
  <c r="E643" i="5"/>
  <c r="X643" i="5" s="1"/>
  <c r="V644" i="5"/>
  <c r="E644" i="5"/>
  <c r="V645" i="5"/>
  <c r="E645" i="5"/>
  <c r="V646" i="5"/>
  <c r="E646" i="5"/>
  <c r="X646" i="5" s="1"/>
  <c r="V647" i="5"/>
  <c r="E647" i="5"/>
  <c r="X647" i="5" s="1"/>
  <c r="V648" i="5"/>
  <c r="E648" i="5"/>
  <c r="V649" i="5"/>
  <c r="E649" i="5"/>
  <c r="X649" i="5" s="1"/>
  <c r="V650" i="5"/>
  <c r="E650" i="5"/>
  <c r="V651" i="5"/>
  <c r="E651" i="5"/>
  <c r="X651" i="5" s="1"/>
  <c r="V652" i="5"/>
  <c r="E652" i="5"/>
  <c r="V653" i="5"/>
  <c r="E653" i="5"/>
  <c r="V654" i="5"/>
  <c r="E654" i="5"/>
  <c r="X654" i="5" s="1"/>
  <c r="V655" i="5"/>
  <c r="E655" i="5"/>
  <c r="X655" i="5" s="1"/>
  <c r="V656" i="5"/>
  <c r="E656" i="5"/>
  <c r="V657" i="5"/>
  <c r="E657" i="5"/>
  <c r="X657" i="5" s="1"/>
  <c r="V658" i="5"/>
  <c r="E658" i="5"/>
  <c r="X658" i="5" s="1"/>
  <c r="V659" i="5"/>
  <c r="E659" i="5"/>
  <c r="X659" i="5" s="1"/>
  <c r="V660" i="5"/>
  <c r="E660" i="5"/>
  <c r="V661" i="5"/>
  <c r="E661" i="5"/>
  <c r="V662" i="5"/>
  <c r="E662" i="5"/>
  <c r="X662" i="5" s="1"/>
  <c r="V663" i="5"/>
  <c r="E663" i="5"/>
  <c r="X663" i="5" s="1"/>
  <c r="V664" i="5"/>
  <c r="E664" i="5"/>
  <c r="V665" i="5"/>
  <c r="E665" i="5"/>
  <c r="X665" i="5" s="1"/>
  <c r="V666" i="5"/>
  <c r="E666" i="5"/>
  <c r="X666" i="5" s="1"/>
  <c r="V667" i="5"/>
  <c r="E667" i="5"/>
  <c r="X667" i="5" s="1"/>
  <c r="V668" i="5"/>
  <c r="E668" i="5"/>
  <c r="V669" i="5"/>
  <c r="E669" i="5"/>
  <c r="X669" i="5" s="1"/>
  <c r="V670" i="5"/>
  <c r="E670" i="5"/>
  <c r="V671" i="5"/>
  <c r="E671" i="5"/>
  <c r="X671" i="5" s="1"/>
  <c r="V672" i="5"/>
  <c r="E672" i="5"/>
  <c r="V673" i="5"/>
  <c r="E673" i="5"/>
  <c r="V674" i="5"/>
  <c r="E674" i="5"/>
  <c r="X674" i="5" s="1"/>
  <c r="V675" i="5"/>
  <c r="E675" i="5"/>
  <c r="X675" i="5" s="1"/>
  <c r="V676" i="5"/>
  <c r="E676" i="5"/>
  <c r="V677" i="5"/>
  <c r="E677" i="5"/>
  <c r="V678" i="5"/>
  <c r="E678" i="5"/>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V689" i="5"/>
  <c r="E689" i="5"/>
  <c r="X689" i="5" s="1"/>
  <c r="V690" i="5"/>
  <c r="E690" i="5"/>
  <c r="V691" i="5"/>
  <c r="E691" i="5"/>
  <c r="X691" i="5" s="1"/>
  <c r="V692" i="5"/>
  <c r="E692" i="5"/>
  <c r="V693" i="5"/>
  <c r="E693" i="5"/>
  <c r="X693" i="5" s="1"/>
  <c r="V694" i="5"/>
  <c r="E694" i="5"/>
  <c r="X694" i="5" s="1"/>
  <c r="V695" i="5"/>
  <c r="E695" i="5"/>
  <c r="X695" i="5" s="1"/>
  <c r="V696" i="5"/>
  <c r="E696" i="5"/>
  <c r="V697" i="5"/>
  <c r="E697" i="5"/>
  <c r="X697" i="5" s="1"/>
  <c r="V698" i="5"/>
  <c r="E698" i="5"/>
  <c r="X698" i="5" s="1"/>
  <c r="V699" i="5"/>
  <c r="E699" i="5"/>
  <c r="X699" i="5" s="1"/>
  <c r="V700" i="5"/>
  <c r="E700" i="5"/>
  <c r="V701" i="5"/>
  <c r="E701" i="5"/>
  <c r="V702" i="5"/>
  <c r="E702" i="5"/>
  <c r="X702" i="5" s="1"/>
  <c r="V703" i="5"/>
  <c r="E703" i="5"/>
  <c r="X703" i="5" s="1"/>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V719" i="5"/>
  <c r="E719" i="5"/>
  <c r="X719" i="5" s="1"/>
  <c r="V720" i="5"/>
  <c r="E720" i="5"/>
  <c r="V721" i="5"/>
  <c r="E721" i="5"/>
  <c r="X721" i="5" s="1"/>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V737" i="5"/>
  <c r="E737" i="5"/>
  <c r="X737" i="5" s="1"/>
  <c r="V738" i="5"/>
  <c r="E738" i="5"/>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V750" i="5"/>
  <c r="E750" i="5"/>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V763" i="5"/>
  <c r="E763" i="5"/>
  <c r="X763" i="5" s="1"/>
  <c r="V764" i="5"/>
  <c r="E764" i="5"/>
  <c r="V765" i="5"/>
  <c r="E765" i="5"/>
  <c r="X765" i="5" s="1"/>
  <c r="V766" i="5"/>
  <c r="E766" i="5"/>
  <c r="X766" i="5" s="1"/>
  <c r="V767" i="5"/>
  <c r="E767" i="5"/>
  <c r="X767" i="5" s="1"/>
  <c r="V768" i="5"/>
  <c r="E768" i="5"/>
  <c r="V769" i="5"/>
  <c r="E769" i="5"/>
  <c r="X769" i="5" s="1"/>
  <c r="V770" i="5"/>
  <c r="E770" i="5"/>
  <c r="X770" i="5" s="1"/>
  <c r="V771" i="5"/>
  <c r="E771" i="5"/>
  <c r="X771" i="5" s="1"/>
  <c r="V772" i="5"/>
  <c r="E772" i="5"/>
  <c r="V773" i="5"/>
  <c r="E773" i="5"/>
  <c r="X773" i="5" s="1"/>
  <c r="V774" i="5"/>
  <c r="E774" i="5"/>
  <c r="V775" i="5"/>
  <c r="E775" i="5"/>
  <c r="X775" i="5" s="1"/>
  <c r="V776" i="5"/>
  <c r="E776" i="5"/>
  <c r="V777" i="5"/>
  <c r="E777" i="5"/>
  <c r="X777" i="5" s="1"/>
  <c r="V778" i="5"/>
  <c r="E778" i="5"/>
  <c r="X778" i="5" s="1"/>
  <c r="V779" i="5"/>
  <c r="E779" i="5"/>
  <c r="X779" i="5" s="1"/>
  <c r="V780" i="5"/>
  <c r="E780" i="5"/>
  <c r="V781" i="5"/>
  <c r="E781" i="5"/>
  <c r="X781" i="5" s="1"/>
  <c r="V782" i="5"/>
  <c r="E782" i="5"/>
  <c r="X782" i="5" s="1"/>
  <c r="V783" i="5"/>
  <c r="E783" i="5"/>
  <c r="X783" i="5" s="1"/>
  <c r="V784" i="5"/>
  <c r="E784" i="5"/>
  <c r="V785" i="5"/>
  <c r="E785" i="5"/>
  <c r="X785" i="5" s="1"/>
  <c r="V786" i="5"/>
  <c r="E786" i="5"/>
  <c r="X786" i="5" s="1"/>
  <c r="V787" i="5"/>
  <c r="E787" i="5"/>
  <c r="X787" i="5" s="1"/>
  <c r="V788" i="5"/>
  <c r="E788" i="5"/>
  <c r="V789" i="5"/>
  <c r="E789" i="5"/>
  <c r="X789" i="5" s="1"/>
  <c r="V790" i="5"/>
  <c r="E790" i="5"/>
  <c r="X790" i="5" s="1"/>
  <c r="V791" i="5"/>
  <c r="E791" i="5"/>
  <c r="X791" i="5" s="1"/>
  <c r="V792" i="5"/>
  <c r="E792" i="5"/>
  <c r="V793" i="5"/>
  <c r="E793" i="5"/>
  <c r="X793" i="5" s="1"/>
  <c r="V794" i="5"/>
  <c r="E794" i="5"/>
  <c r="X794" i="5" s="1"/>
  <c r="V795" i="5"/>
  <c r="E795" i="5"/>
  <c r="X795" i="5" s="1"/>
  <c r="V796" i="5"/>
  <c r="E796" i="5"/>
  <c r="V797" i="5"/>
  <c r="E797" i="5"/>
  <c r="X797" i="5" s="1"/>
  <c r="V798" i="5"/>
  <c r="E798" i="5"/>
  <c r="X798" i="5" s="1"/>
  <c r="V799" i="5"/>
  <c r="E799" i="5"/>
  <c r="X799" i="5" s="1"/>
  <c r="V800" i="5"/>
  <c r="E800" i="5"/>
  <c r="V801" i="5"/>
  <c r="E801" i="5"/>
  <c r="X801" i="5" s="1"/>
  <c r="V802" i="5"/>
  <c r="E802" i="5"/>
  <c r="X802" i="5" s="1"/>
  <c r="V803" i="5"/>
  <c r="E803" i="5"/>
  <c r="X803" i="5" s="1"/>
  <c r="V804" i="5"/>
  <c r="E804" i="5"/>
  <c r="V805" i="5"/>
  <c r="E805" i="5"/>
  <c r="X805" i="5" s="1"/>
  <c r="V806" i="5"/>
  <c r="E806" i="5"/>
  <c r="X806" i="5" s="1"/>
  <c r="V807" i="5"/>
  <c r="E807" i="5"/>
  <c r="X807" i="5" s="1"/>
  <c r="V808" i="5"/>
  <c r="E808" i="5"/>
  <c r="V809" i="5"/>
  <c r="E809" i="5"/>
  <c r="X809" i="5" s="1"/>
  <c r="V810" i="5"/>
  <c r="E810" i="5"/>
  <c r="X810" i="5" s="1"/>
  <c r="V811" i="5"/>
  <c r="E811" i="5"/>
  <c r="X811" i="5" s="1"/>
  <c r="V812" i="5"/>
  <c r="E812" i="5"/>
  <c r="V813" i="5"/>
  <c r="E813" i="5"/>
  <c r="X813" i="5" s="1"/>
  <c r="V814" i="5"/>
  <c r="E814" i="5"/>
  <c r="V815" i="5"/>
  <c r="E815" i="5"/>
  <c r="X815" i="5" s="1"/>
  <c r="V816" i="5"/>
  <c r="E816" i="5"/>
  <c r="V817" i="5"/>
  <c r="E817" i="5"/>
  <c r="V818" i="5"/>
  <c r="E818" i="5"/>
  <c r="V819" i="5"/>
  <c r="E819" i="5"/>
  <c r="X819" i="5" s="1"/>
  <c r="V820" i="5"/>
  <c r="E820" i="5"/>
  <c r="V821" i="5"/>
  <c r="E821" i="5"/>
  <c r="X821" i="5" s="1"/>
  <c r="V822" i="5"/>
  <c r="E822" i="5"/>
  <c r="V823" i="5"/>
  <c r="E823" i="5"/>
  <c r="X823" i="5" s="1"/>
  <c r="V824" i="5"/>
  <c r="E824" i="5"/>
  <c r="V825" i="5"/>
  <c r="E825" i="5"/>
  <c r="V826" i="5"/>
  <c r="E826" i="5"/>
  <c r="X826" i="5" s="1"/>
  <c r="V827" i="5"/>
  <c r="E827" i="5"/>
  <c r="X827" i="5" s="1"/>
  <c r="V828" i="5"/>
  <c r="E828" i="5"/>
  <c r="V829" i="5"/>
  <c r="E829" i="5"/>
  <c r="V830" i="5"/>
  <c r="E830" i="5"/>
  <c r="V831" i="5"/>
  <c r="E831" i="5"/>
  <c r="X831" i="5" s="1"/>
  <c r="V832" i="5"/>
  <c r="E832" i="5"/>
  <c r="V833" i="5"/>
  <c r="E833" i="5"/>
  <c r="V834" i="5"/>
  <c r="E834" i="5"/>
  <c r="X834" i="5" s="1"/>
  <c r="V835" i="5"/>
  <c r="E835" i="5"/>
  <c r="X835" i="5" s="1"/>
  <c r="V836" i="5"/>
  <c r="E836" i="5"/>
  <c r="V837" i="5"/>
  <c r="E837" i="5"/>
  <c r="X837" i="5" s="1"/>
  <c r="V838" i="5"/>
  <c r="E838" i="5"/>
  <c r="X838" i="5" s="1"/>
  <c r="V839" i="5"/>
  <c r="E839" i="5"/>
  <c r="X839" i="5" s="1"/>
  <c r="V840" i="5"/>
  <c r="E840" i="5"/>
  <c r="V841" i="5"/>
  <c r="E841" i="5"/>
  <c r="X841" i="5" s="1"/>
  <c r="V842" i="5"/>
  <c r="E842" i="5"/>
  <c r="X842" i="5" s="1"/>
  <c r="V843" i="5"/>
  <c r="E843" i="5"/>
  <c r="X843" i="5" s="1"/>
  <c r="V844" i="5"/>
  <c r="E844" i="5"/>
  <c r="V845" i="5"/>
  <c r="E845" i="5"/>
  <c r="V846" i="5"/>
  <c r="E846" i="5"/>
  <c r="V847" i="5"/>
  <c r="E847" i="5"/>
  <c r="X847" i="5" s="1"/>
  <c r="V848" i="5"/>
  <c r="E848" i="5"/>
  <c r="V849" i="5"/>
  <c r="E849" i="5"/>
  <c r="X849" i="5" s="1"/>
  <c r="V850" i="5"/>
  <c r="E850" i="5"/>
  <c r="X850" i="5" s="1"/>
  <c r="V851" i="5"/>
  <c r="E851" i="5"/>
  <c r="X851" i="5" s="1"/>
  <c r="V852" i="5"/>
  <c r="E852" i="5"/>
  <c r="V853" i="5"/>
  <c r="E853" i="5"/>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X869" i="5" s="1"/>
  <c r="V870" i="5"/>
  <c r="E870" i="5"/>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V883" i="5"/>
  <c r="E883" i="5"/>
  <c r="X883" i="5" s="1"/>
  <c r="V884" i="5"/>
  <c r="E884" i="5"/>
  <c r="V885" i="5"/>
  <c r="E885" i="5"/>
  <c r="X885" i="5" s="1"/>
  <c r="V886" i="5"/>
  <c r="E886" i="5"/>
  <c r="X886" i="5" s="1"/>
  <c r="V887" i="5"/>
  <c r="E887" i="5"/>
  <c r="X887" i="5" s="1"/>
  <c r="V888" i="5"/>
  <c r="E888" i="5"/>
  <c r="V889" i="5"/>
  <c r="E889" i="5"/>
  <c r="X889" i="5" s="1"/>
  <c r="V890" i="5"/>
  <c r="E890" i="5"/>
  <c r="V891" i="5"/>
  <c r="E891" i="5"/>
  <c r="X891" i="5" s="1"/>
  <c r="V892" i="5"/>
  <c r="E892" i="5"/>
  <c r="V893" i="5"/>
  <c r="E893" i="5"/>
  <c r="X893" i="5" s="1"/>
  <c r="V894" i="5"/>
  <c r="E894" i="5"/>
  <c r="X894" i="5" s="1"/>
  <c r="V895" i="5"/>
  <c r="E895" i="5"/>
  <c r="X895" i="5" s="1"/>
  <c r="V896" i="5"/>
  <c r="E896" i="5"/>
  <c r="V897" i="5"/>
  <c r="E897" i="5"/>
  <c r="X897" i="5" s="1"/>
  <c r="V898" i="5"/>
  <c r="E898" i="5"/>
  <c r="X898" i="5" s="1"/>
  <c r="V899" i="5"/>
  <c r="E899" i="5"/>
  <c r="X899" i="5" s="1"/>
  <c r="V900" i="5"/>
  <c r="E900" i="5"/>
  <c r="V901" i="5"/>
  <c r="E901" i="5"/>
  <c r="X901" i="5" s="1"/>
  <c r="V902" i="5"/>
  <c r="E902" i="5"/>
  <c r="X902" i="5" s="1"/>
  <c r="V903" i="5"/>
  <c r="E903" i="5"/>
  <c r="X903" i="5" s="1"/>
  <c r="V904" i="5"/>
  <c r="E904" i="5"/>
  <c r="V905" i="5"/>
  <c r="E905" i="5"/>
  <c r="X905" i="5" s="1"/>
  <c r="V906" i="5"/>
  <c r="E906" i="5"/>
  <c r="V907" i="5"/>
  <c r="E907" i="5"/>
  <c r="X907" i="5" s="1"/>
  <c r="V908" i="5"/>
  <c r="E908" i="5"/>
  <c r="V909" i="5"/>
  <c r="E909" i="5"/>
  <c r="X909" i="5" s="1"/>
  <c r="V910" i="5"/>
  <c r="E910" i="5"/>
  <c r="X910" i="5" s="1"/>
  <c r="V911" i="5"/>
  <c r="E911" i="5"/>
  <c r="X911" i="5" s="1"/>
  <c r="V912" i="5"/>
  <c r="E912" i="5"/>
  <c r="V913" i="5"/>
  <c r="E913" i="5"/>
  <c r="X913" i="5" s="1"/>
  <c r="V914" i="5"/>
  <c r="E914" i="5"/>
  <c r="V915" i="5"/>
  <c r="E915" i="5"/>
  <c r="X915" i="5" s="1"/>
  <c r="V916" i="5"/>
  <c r="E916" i="5"/>
  <c r="V917" i="5"/>
  <c r="E917" i="5"/>
  <c r="X917" i="5" s="1"/>
  <c r="V918" i="5"/>
  <c r="E918" i="5"/>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V970" i="5"/>
  <c r="E970" i="5"/>
  <c r="X970" i="5" s="1"/>
  <c r="V971" i="5"/>
  <c r="E971" i="5"/>
  <c r="X971" i="5" s="1"/>
  <c r="V972" i="5"/>
  <c r="E972" i="5"/>
  <c r="V973" i="5"/>
  <c r="E973" i="5"/>
  <c r="X973" i="5" s="1"/>
  <c r="V974" i="5"/>
  <c r="E974" i="5"/>
  <c r="V975" i="5"/>
  <c r="E975" i="5"/>
  <c r="X975" i="5" s="1"/>
  <c r="V976" i="5"/>
  <c r="E976" i="5"/>
  <c r="V977" i="5"/>
  <c r="E977" i="5"/>
  <c r="V978" i="5"/>
  <c r="E978" i="5"/>
  <c r="X978" i="5" s="1"/>
  <c r="V979" i="5"/>
  <c r="E979" i="5"/>
  <c r="X979" i="5" s="1"/>
  <c r="V980" i="5"/>
  <c r="E980" i="5"/>
  <c r="V981" i="5"/>
  <c r="E981" i="5"/>
  <c r="X981" i="5" s="1"/>
  <c r="V982" i="5"/>
  <c r="E982" i="5"/>
  <c r="X982" i="5" s="1"/>
  <c r="V983" i="5"/>
  <c r="E983" i="5"/>
  <c r="X983" i="5" s="1"/>
  <c r="V984" i="5"/>
  <c r="E984" i="5"/>
  <c r="V985" i="5"/>
  <c r="E985" i="5"/>
  <c r="V986" i="5"/>
  <c r="E986" i="5"/>
  <c r="V987" i="5"/>
  <c r="E987" i="5"/>
  <c r="X987" i="5" s="1"/>
  <c r="V988" i="5"/>
  <c r="E988" i="5"/>
  <c r="V989" i="5"/>
  <c r="E989" i="5"/>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V999" i="5"/>
  <c r="E999" i="5"/>
  <c r="X999" i="5" s="1"/>
  <c r="V1000" i="5"/>
  <c r="E1000" i="5"/>
  <c r="V1001" i="5"/>
  <c r="E1001" i="5"/>
  <c r="X1001" i="5" s="1"/>
  <c r="V1002" i="5"/>
  <c r="E1002" i="5"/>
  <c r="V1003" i="5"/>
  <c r="E1003" i="5"/>
  <c r="X1003" i="5" s="1"/>
  <c r="V1004" i="5"/>
  <c r="E1004" i="5"/>
  <c r="V1005" i="5"/>
  <c r="E1005" i="5"/>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V1123" i="5"/>
  <c r="E1123" i="5"/>
  <c r="X1123" i="5" s="1"/>
  <c r="V1124" i="5"/>
  <c r="E1124" i="5"/>
  <c r="V1125" i="5"/>
  <c r="E1125" i="5"/>
  <c r="X1125" i="5" s="1"/>
  <c r="V1126" i="5"/>
  <c r="E1126" i="5"/>
  <c r="X1126" i="5" s="1"/>
  <c r="V1127" i="5"/>
  <c r="E1127" i="5"/>
  <c r="X1127" i="5" s="1"/>
  <c r="V1128" i="5"/>
  <c r="E1128" i="5"/>
  <c r="V1129" i="5"/>
  <c r="E1129" i="5"/>
  <c r="V1130" i="5"/>
  <c r="E1130" i="5"/>
  <c r="X1130" i="5" s="1"/>
  <c r="V1131" i="5"/>
  <c r="E1131" i="5"/>
  <c r="X1131" i="5" s="1"/>
  <c r="V1132" i="5"/>
  <c r="E1132" i="5"/>
  <c r="V1133" i="5"/>
  <c r="E1133" i="5"/>
  <c r="X1133" i="5" s="1"/>
  <c r="V1134" i="5"/>
  <c r="E1134" i="5"/>
  <c r="V1135" i="5"/>
  <c r="E1135" i="5"/>
  <c r="X1135" i="5" s="1"/>
  <c r="V1136" i="5"/>
  <c r="E1136" i="5"/>
  <c r="V1137" i="5"/>
  <c r="E1137" i="5"/>
  <c r="X1137" i="5" s="1"/>
  <c r="V1138" i="5"/>
  <c r="E1138" i="5"/>
  <c r="X1138" i="5" s="1"/>
  <c r="V1139" i="5"/>
  <c r="E1139" i="5"/>
  <c r="X1139" i="5" s="1"/>
  <c r="V1140" i="5"/>
  <c r="E1140" i="5"/>
  <c r="V1141" i="5"/>
  <c r="E1141" i="5"/>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V1151" i="5"/>
  <c r="E1151" i="5"/>
  <c r="X1151" i="5" s="1"/>
  <c r="V1152" i="5"/>
  <c r="E1152" i="5"/>
  <c r="V1153" i="5"/>
  <c r="E1153" i="5"/>
  <c r="V1154" i="5"/>
  <c r="E1154" i="5"/>
  <c r="X1154" i="5" s="1"/>
  <c r="V1155" i="5"/>
  <c r="E1155" i="5"/>
  <c r="X1155" i="5" s="1"/>
  <c r="V1156" i="5"/>
  <c r="E1156" i="5"/>
  <c r="V1157" i="5"/>
  <c r="E1157" i="5"/>
  <c r="X1157" i="5" s="1"/>
  <c r="V1158" i="5"/>
  <c r="E1158" i="5"/>
  <c r="X1158" i="5" s="1"/>
  <c r="V1159" i="5"/>
  <c r="E1159" i="5"/>
  <c r="X1159" i="5" s="1"/>
  <c r="V1160" i="5"/>
  <c r="E1160" i="5"/>
  <c r="V1161" i="5"/>
  <c r="E1161" i="5"/>
  <c r="X1161" i="5" s="1"/>
  <c r="V1162" i="5"/>
  <c r="E1162" i="5"/>
  <c r="X1162" i="5" s="1"/>
  <c r="V1163" i="5"/>
  <c r="E1163" i="5"/>
  <c r="X1163" i="5" s="1"/>
  <c r="V1164" i="5"/>
  <c r="E1164" i="5"/>
  <c r="V1165" i="5"/>
  <c r="E1165" i="5"/>
  <c r="X1165" i="5" s="1"/>
  <c r="V1166" i="5"/>
  <c r="E1166" i="5"/>
  <c r="V1167" i="5"/>
  <c r="E1167" i="5"/>
  <c r="X1167" i="5" s="1"/>
  <c r="V1168" i="5"/>
  <c r="E1168" i="5"/>
  <c r="X1168" i="5" s="1"/>
  <c r="V1169" i="5"/>
  <c r="E1169" i="5"/>
  <c r="X1169" i="5" s="1"/>
  <c r="V1170" i="5"/>
  <c r="E1170" i="5"/>
  <c r="V1171" i="5"/>
  <c r="E1171" i="5"/>
  <c r="X1171" i="5" s="1"/>
  <c r="V1172" i="5"/>
  <c r="E1172" i="5"/>
  <c r="V1173" i="5"/>
  <c r="E1173" i="5"/>
  <c r="X1173" i="5" s="1"/>
  <c r="V1174" i="5"/>
  <c r="E1174" i="5"/>
  <c r="V1175" i="5"/>
  <c r="E1175" i="5"/>
  <c r="X1175" i="5" s="1"/>
  <c r="V1176" i="5"/>
  <c r="E1176" i="5"/>
  <c r="V1177" i="5"/>
  <c r="E1177" i="5"/>
  <c r="X1177" i="5" s="1"/>
  <c r="V1178" i="5"/>
  <c r="E1178" i="5"/>
  <c r="X1178" i="5" s="1"/>
  <c r="V1179" i="5"/>
  <c r="E1179" i="5"/>
  <c r="X1179" i="5" s="1"/>
  <c r="V1180" i="5"/>
  <c r="E1180" i="5"/>
  <c r="V1181" i="5"/>
  <c r="E1181" i="5"/>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V1191" i="5"/>
  <c r="E1191" i="5"/>
  <c r="X1191" i="5" s="1"/>
  <c r="V1192" i="5"/>
  <c r="E1192" i="5"/>
  <c r="V1193" i="5"/>
  <c r="E1193" i="5"/>
  <c r="V1194" i="5"/>
  <c r="E1194" i="5"/>
  <c r="V1195" i="5"/>
  <c r="E1195" i="5"/>
  <c r="X1195" i="5" s="1"/>
  <c r="V1196" i="5"/>
  <c r="E1196" i="5"/>
  <c r="V1197" i="5"/>
  <c r="E1197" i="5"/>
  <c r="X1197" i="5" s="1"/>
  <c r="V1198" i="5"/>
  <c r="E1198" i="5"/>
  <c r="V1199" i="5"/>
  <c r="E1199" i="5"/>
  <c r="X1199" i="5" s="1"/>
  <c r="V1200" i="5"/>
  <c r="E1200" i="5"/>
  <c r="V1201" i="5"/>
  <c r="E1201" i="5"/>
  <c r="X1201" i="5" s="1"/>
  <c r="V1202" i="5"/>
  <c r="E1202" i="5"/>
  <c r="V1203" i="5"/>
  <c r="E1203" i="5"/>
  <c r="X1203" i="5" s="1"/>
  <c r="V1204" i="5"/>
  <c r="E1204" i="5"/>
  <c r="V1205" i="5"/>
  <c r="E1205" i="5"/>
  <c r="X1205" i="5" s="1"/>
  <c r="V1206" i="5"/>
  <c r="E1206" i="5"/>
  <c r="V1207" i="5"/>
  <c r="E1207" i="5"/>
  <c r="X1207" i="5" s="1"/>
  <c r="V1208" i="5"/>
  <c r="E1208" i="5"/>
  <c r="V1209" i="5"/>
  <c r="E1209" i="5"/>
  <c r="X1209" i="5" s="1"/>
  <c r="V1210" i="5"/>
  <c r="E1210" i="5"/>
  <c r="X1210" i="5" s="1"/>
  <c r="V1211" i="5"/>
  <c r="E1211" i="5"/>
  <c r="X1211" i="5" s="1"/>
  <c r="V1212" i="5"/>
  <c r="E1212" i="5"/>
  <c r="V1213" i="5"/>
  <c r="E1213" i="5"/>
  <c r="X1213" i="5" s="1"/>
  <c r="V1214" i="5"/>
  <c r="E1214" i="5"/>
  <c r="V1215" i="5"/>
  <c r="E1215" i="5"/>
  <c r="X1215" i="5" s="1"/>
  <c r="V1216" i="5"/>
  <c r="E1216" i="5"/>
  <c r="V1217" i="5"/>
  <c r="E1217" i="5"/>
  <c r="X1217" i="5" s="1"/>
  <c r="V1218" i="5"/>
  <c r="E1218" i="5"/>
  <c r="V1219" i="5"/>
  <c r="E1219" i="5"/>
  <c r="X1219" i="5" s="1"/>
  <c r="V1220" i="5"/>
  <c r="E1220" i="5"/>
  <c r="V1221" i="5"/>
  <c r="E1221" i="5"/>
  <c r="X1221" i="5" s="1"/>
  <c r="V1222" i="5"/>
  <c r="E1222" i="5"/>
  <c r="V1223" i="5"/>
  <c r="E1223" i="5"/>
  <c r="X1223" i="5" s="1"/>
  <c r="V1224" i="5"/>
  <c r="E1224" i="5"/>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V1237" i="5"/>
  <c r="E1237" i="5"/>
  <c r="X1237" i="5" s="1"/>
  <c r="V1238" i="5"/>
  <c r="E1238" i="5"/>
  <c r="X1238" i="5" s="1"/>
  <c r="V1239" i="5"/>
  <c r="E1239" i="5"/>
  <c r="X1239" i="5" s="1"/>
  <c r="V1240" i="5"/>
  <c r="E1240" i="5"/>
  <c r="V1241" i="5"/>
  <c r="E1241" i="5"/>
  <c r="X1241" i="5" s="1"/>
  <c r="V1242" i="5"/>
  <c r="E1242" i="5"/>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X1251" i="5" s="1"/>
  <c r="V1252" i="5"/>
  <c r="E1252" i="5"/>
  <c r="V1253" i="5"/>
  <c r="E1253" i="5"/>
  <c r="V1254" i="5"/>
  <c r="E1254" i="5"/>
  <c r="X1254" i="5" s="1"/>
  <c r="V1255" i="5"/>
  <c r="E1255" i="5"/>
  <c r="X1255" i="5" s="1"/>
  <c r="V1256" i="5"/>
  <c r="E1256" i="5"/>
  <c r="V1257" i="5"/>
  <c r="E1257" i="5"/>
  <c r="X1257" i="5" s="1"/>
  <c r="V1258" i="5"/>
  <c r="E1258" i="5"/>
  <c r="V1259" i="5"/>
  <c r="E1259" i="5"/>
  <c r="X1259" i="5" s="1"/>
  <c r="V1260" i="5"/>
  <c r="E1260" i="5"/>
  <c r="V1261" i="5"/>
  <c r="E1261" i="5"/>
  <c r="X1261" i="5" s="1"/>
  <c r="V1262" i="5"/>
  <c r="E1262" i="5"/>
  <c r="V1263" i="5"/>
  <c r="E1263" i="5"/>
  <c r="X1263" i="5" s="1"/>
  <c r="V1264" i="5"/>
  <c r="E1264" i="5"/>
  <c r="V1265" i="5"/>
  <c r="E1265" i="5"/>
  <c r="X1265" i="5" s="1"/>
  <c r="V1266" i="5"/>
  <c r="E1266" i="5"/>
  <c r="V1267" i="5"/>
  <c r="E1267" i="5"/>
  <c r="X1267" i="5" s="1"/>
  <c r="V1268" i="5"/>
  <c r="E1268" i="5"/>
  <c r="V1269" i="5"/>
  <c r="E1269" i="5"/>
  <c r="X1269" i="5" s="1"/>
  <c r="V1270" i="5"/>
  <c r="E1270" i="5"/>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V1281" i="5"/>
  <c r="E1281" i="5"/>
  <c r="X1281" i="5" s="1"/>
  <c r="V1282" i="5"/>
  <c r="E1282" i="5"/>
  <c r="V1283" i="5"/>
  <c r="E1283" i="5"/>
  <c r="X1283" i="5" s="1"/>
  <c r="V1284" i="5"/>
  <c r="E1284" i="5"/>
  <c r="V1285" i="5"/>
  <c r="E1285" i="5"/>
  <c r="V1286" i="5"/>
  <c r="E1286" i="5"/>
  <c r="V1287" i="5"/>
  <c r="E1287" i="5"/>
  <c r="X1287" i="5" s="1"/>
  <c r="V1288" i="5"/>
  <c r="E1288" i="5"/>
  <c r="V1289" i="5"/>
  <c r="E1289" i="5"/>
  <c r="X1289" i="5" s="1"/>
  <c r="V1290" i="5"/>
  <c r="E1290" i="5"/>
  <c r="X1290" i="5" s="1"/>
  <c r="V1291" i="5"/>
  <c r="E1291" i="5"/>
  <c r="V1292" i="5"/>
  <c r="E1292" i="5"/>
  <c r="V1293" i="5"/>
  <c r="E1293" i="5"/>
  <c r="X1293" i="5" s="1"/>
  <c r="V1294" i="5"/>
  <c r="E1294" i="5"/>
  <c r="V1295" i="5"/>
  <c r="E1295" i="5"/>
  <c r="X1295" i="5" s="1"/>
  <c r="V1296" i="5"/>
  <c r="E1296" i="5"/>
  <c r="V1297" i="5"/>
  <c r="E1297" i="5"/>
  <c r="V1298" i="5"/>
  <c r="E1298" i="5"/>
  <c r="X1298" i="5" s="1"/>
  <c r="V1299" i="5"/>
  <c r="E1299" i="5"/>
  <c r="X1299" i="5" s="1"/>
  <c r="V1300" i="5"/>
  <c r="E1300" i="5"/>
  <c r="V1301" i="5"/>
  <c r="E1301" i="5"/>
  <c r="X1301" i="5" s="1"/>
  <c r="V1302" i="5"/>
  <c r="E1302" i="5"/>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V1313" i="5"/>
  <c r="E1313" i="5"/>
  <c r="X1313" i="5" s="1"/>
  <c r="V1314" i="5"/>
  <c r="E1314" i="5"/>
  <c r="V1315" i="5"/>
  <c r="E1315" i="5"/>
  <c r="X1315" i="5" s="1"/>
  <c r="V1316" i="5"/>
  <c r="E1316" i="5"/>
  <c r="V1317" i="5"/>
  <c r="E1317" i="5"/>
  <c r="X1317" i="5" s="1"/>
  <c r="V1318" i="5"/>
  <c r="E1318" i="5"/>
  <c r="V1319" i="5"/>
  <c r="E1319" i="5"/>
  <c r="X1319" i="5" s="1"/>
  <c r="V1320" i="5"/>
  <c r="E1320" i="5"/>
  <c r="V1321" i="5"/>
  <c r="E1321" i="5"/>
  <c r="X1321" i="5" s="1"/>
  <c r="V1322" i="5"/>
  <c r="E1322" i="5"/>
  <c r="X1322" i="5" s="1"/>
  <c r="V1323" i="5"/>
  <c r="E1323" i="5"/>
  <c r="X1323" i="5" s="1"/>
  <c r="V1324" i="5"/>
  <c r="E1324" i="5"/>
  <c r="V1325" i="5"/>
  <c r="E1325" i="5"/>
  <c r="X1325" i="5" s="1"/>
  <c r="V1326" i="5"/>
  <c r="E1326" i="5"/>
  <c r="V1327" i="5"/>
  <c r="E1327" i="5"/>
  <c r="X1327" i="5" s="1"/>
  <c r="V1328" i="5"/>
  <c r="E1328" i="5"/>
  <c r="V1329" i="5"/>
  <c r="E1329" i="5"/>
  <c r="X1329" i="5" s="1"/>
  <c r="V1330" i="5"/>
  <c r="E1330" i="5"/>
  <c r="X1330" i="5" s="1"/>
  <c r="V1331" i="5"/>
  <c r="E1331" i="5"/>
  <c r="X1331" i="5" s="1"/>
  <c r="V1332" i="5"/>
  <c r="E1332" i="5"/>
  <c r="V1333" i="5"/>
  <c r="E1333" i="5"/>
  <c r="X1333" i="5" s="1"/>
  <c r="V1334" i="5"/>
  <c r="E1334" i="5"/>
  <c r="V1335" i="5"/>
  <c r="E1335" i="5"/>
  <c r="X1335" i="5" s="1"/>
  <c r="V1336" i="5"/>
  <c r="E1336" i="5"/>
  <c r="V1337" i="5"/>
  <c r="E1337" i="5"/>
  <c r="X1337" i="5" s="1"/>
  <c r="V1338" i="5"/>
  <c r="E1338" i="5"/>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V1355" i="5"/>
  <c r="E1355" i="5"/>
  <c r="X1355" i="5" s="1"/>
  <c r="V1356" i="5"/>
  <c r="E1356" i="5"/>
  <c r="V1357" i="5"/>
  <c r="E1357" i="5"/>
  <c r="X1357" i="5" s="1"/>
  <c r="V1358" i="5"/>
  <c r="E1358" i="5"/>
  <c r="V1359" i="5"/>
  <c r="E1359" i="5"/>
  <c r="X1359" i="5" s="1"/>
  <c r="V1360" i="5"/>
  <c r="E1360" i="5"/>
  <c r="V1361" i="5"/>
  <c r="E1361" i="5"/>
  <c r="X1361" i="5" s="1"/>
  <c r="V1362" i="5"/>
  <c r="E1362" i="5"/>
  <c r="X1362" i="5" s="1"/>
  <c r="V1363" i="5"/>
  <c r="E1363" i="5"/>
  <c r="X1363" i="5" s="1"/>
  <c r="V1364" i="5"/>
  <c r="E1364" i="5"/>
  <c r="V1365" i="5"/>
  <c r="E1365" i="5"/>
  <c r="X1365" i="5" s="1"/>
  <c r="V1366" i="5"/>
  <c r="E1366" i="5"/>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V1379" i="5"/>
  <c r="E1379" i="5"/>
  <c r="X1379" i="5" s="1"/>
  <c r="V1380" i="5"/>
  <c r="E1380" i="5"/>
  <c r="V1381" i="5"/>
  <c r="E1381" i="5"/>
  <c r="V1382" i="5"/>
  <c r="E1382" i="5"/>
  <c r="X1382" i="5" s="1"/>
  <c r="V1383" i="5"/>
  <c r="E1383" i="5"/>
  <c r="X1383" i="5" s="1"/>
  <c r="V1384" i="5"/>
  <c r="E1384" i="5"/>
  <c r="V1385" i="5"/>
  <c r="E1385" i="5"/>
  <c r="X1385" i="5" s="1"/>
  <c r="V1386" i="5"/>
  <c r="E1386" i="5"/>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V1406" i="5"/>
  <c r="E1406" i="5"/>
  <c r="X1406" i="5" s="1"/>
  <c r="V1407" i="5"/>
  <c r="E1407" i="5"/>
  <c r="X1407" i="5" s="1"/>
  <c r="V1408" i="5"/>
  <c r="E1408" i="5"/>
  <c r="V1409" i="5"/>
  <c r="E1409" i="5"/>
  <c r="X1409" i="5" s="1"/>
  <c r="V1410" i="5"/>
  <c r="E1410" i="5"/>
  <c r="X1410" i="5" s="1"/>
  <c r="V1411" i="5"/>
  <c r="E1411" i="5"/>
  <c r="X1411" i="5" s="1"/>
  <c r="V1412" i="5"/>
  <c r="E1412" i="5"/>
  <c r="V1413" i="5"/>
  <c r="E1413" i="5"/>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V1423" i="5"/>
  <c r="E1423" i="5"/>
  <c r="X1423" i="5" s="1"/>
  <c r="V1424" i="5"/>
  <c r="E1424" i="5"/>
  <c r="V1425" i="5"/>
  <c r="E1425" i="5"/>
  <c r="V1426" i="5"/>
  <c r="E1426" i="5"/>
  <c r="X1426" i="5" s="1"/>
  <c r="V1427" i="5"/>
  <c r="E1427" i="5"/>
  <c r="X1427" i="5" s="1"/>
  <c r="V1428" i="5"/>
  <c r="E1428" i="5"/>
  <c r="V1429" i="5"/>
  <c r="E1429" i="5"/>
  <c r="V1430" i="5"/>
  <c r="E1430" i="5"/>
  <c r="X1430" i="5" s="1"/>
  <c r="V1431" i="5"/>
  <c r="E1431" i="5"/>
  <c r="X1431" i="5" s="1"/>
  <c r="V1432" i="5"/>
  <c r="E1432" i="5"/>
  <c r="V1433" i="5"/>
  <c r="E1433" i="5"/>
  <c r="V1434" i="5"/>
  <c r="E1434" i="5"/>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V1458" i="5"/>
  <c r="E1458" i="5"/>
  <c r="V1459" i="5"/>
  <c r="E1459" i="5"/>
  <c r="X1459" i="5" s="1"/>
  <c r="V1460" i="5"/>
  <c r="E1460" i="5"/>
  <c r="V1461" i="5"/>
  <c r="E1461" i="5"/>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V1478" i="5"/>
  <c r="E1478" i="5"/>
  <c r="X1478" i="5" s="1"/>
  <c r="V1479" i="5"/>
  <c r="E1479" i="5"/>
  <c r="X1479" i="5" s="1"/>
  <c r="V1480" i="5"/>
  <c r="E1480" i="5"/>
  <c r="V1481" i="5"/>
  <c r="E1481" i="5"/>
  <c r="X1481" i="5" s="1"/>
  <c r="V1482" i="5"/>
  <c r="E1482" i="5"/>
  <c r="X1482" i="5" s="1"/>
  <c r="V1483" i="5"/>
  <c r="E1483" i="5"/>
  <c r="X1483" i="5" s="1"/>
  <c r="V1484" i="5"/>
  <c r="E1484" i="5"/>
  <c r="V1485" i="5"/>
  <c r="E1485" i="5"/>
  <c r="V1486" i="5"/>
  <c r="E1486" i="5"/>
  <c r="X1486" i="5" s="1"/>
  <c r="V1487" i="5"/>
  <c r="E1487" i="5"/>
  <c r="X1487" i="5" s="1"/>
  <c r="V1488" i="5"/>
  <c r="E1488" i="5"/>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V1505" i="5"/>
  <c r="E1505" i="5"/>
  <c r="V1506" i="5"/>
  <c r="E1506" i="5"/>
  <c r="X1506" i="5" s="1"/>
  <c r="V1507" i="5"/>
  <c r="E1507" i="5"/>
  <c r="X1507" i="5" s="1"/>
  <c r="V1508" i="5"/>
  <c r="E1508" i="5"/>
  <c r="V1509" i="5"/>
  <c r="E1509" i="5"/>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V1522" i="5"/>
  <c r="E1522" i="5"/>
  <c r="X1522" i="5" s="1"/>
  <c r="V1523" i="5"/>
  <c r="E1523" i="5"/>
  <c r="X1523" i="5" s="1"/>
  <c r="V1524" i="5"/>
  <c r="E1524" i="5"/>
  <c r="V1525" i="5"/>
  <c r="E1525" i="5"/>
  <c r="X1525" i="5" s="1"/>
  <c r="V1526" i="5"/>
  <c r="E1526" i="5"/>
  <c r="V1527" i="5"/>
  <c r="E1527" i="5"/>
  <c r="X1527" i="5" s="1"/>
  <c r="V1528" i="5"/>
  <c r="E1528" i="5"/>
  <c r="V1529" i="5"/>
  <c r="E1529" i="5"/>
  <c r="X1529" i="5" s="1"/>
  <c r="V1530" i="5"/>
  <c r="E1530" i="5"/>
  <c r="X1530" i="5" s="1"/>
  <c r="V1531" i="5"/>
  <c r="E1531" i="5"/>
  <c r="X1531" i="5" s="1"/>
  <c r="V1532" i="5"/>
  <c r="E1532" i="5"/>
  <c r="V1533" i="5"/>
  <c r="E1533" i="5"/>
  <c r="V1534" i="5"/>
  <c r="E1534" i="5"/>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V1571" i="5"/>
  <c r="E1571" i="5"/>
  <c r="X1571" i="5" s="1"/>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V1611" i="5"/>
  <c r="E1611" i="5"/>
  <c r="X1611" i="5" s="1"/>
  <c r="V1612" i="5"/>
  <c r="E1612" i="5"/>
  <c r="V1613" i="5"/>
  <c r="E1613" i="5"/>
  <c r="X1613" i="5" s="1"/>
  <c r="V1614" i="5"/>
  <c r="E1614" i="5"/>
  <c r="X1614" i="5" s="1"/>
  <c r="V1615" i="5"/>
  <c r="E1615" i="5"/>
  <c r="X1615" i="5" s="1"/>
  <c r="V1616" i="5"/>
  <c r="E1616" i="5"/>
  <c r="V1617" i="5"/>
  <c r="E1617" i="5"/>
  <c r="X1617" i="5" s="1"/>
  <c r="V1618" i="5"/>
  <c r="E1618" i="5"/>
  <c r="V1619" i="5"/>
  <c r="E1619" i="5"/>
  <c r="X1619" i="5" s="1"/>
  <c r="V1620" i="5"/>
  <c r="E1620" i="5"/>
  <c r="V1621" i="5"/>
  <c r="E1621" i="5"/>
  <c r="X1621" i="5" s="1"/>
  <c r="V1622" i="5"/>
  <c r="E1622" i="5"/>
  <c r="V1623" i="5"/>
  <c r="E1623" i="5"/>
  <c r="X1623" i="5" s="1"/>
  <c r="V1624" i="5"/>
  <c r="E1624" i="5"/>
  <c r="V1625" i="5"/>
  <c r="E1625" i="5"/>
  <c r="X1625" i="5" s="1"/>
  <c r="V1626" i="5"/>
  <c r="E1626" i="5"/>
  <c r="V1627" i="5"/>
  <c r="E1627" i="5"/>
  <c r="X1627" i="5" s="1"/>
  <c r="V1628" i="5"/>
  <c r="E1628" i="5"/>
  <c r="V1629" i="5"/>
  <c r="E1629" i="5"/>
  <c r="X1629" i="5" s="1"/>
  <c r="V1630" i="5"/>
  <c r="E1630" i="5"/>
  <c r="X1630" i="5" s="1"/>
  <c r="V1631" i="5"/>
  <c r="E1631" i="5"/>
  <c r="X1631" i="5" s="1"/>
  <c r="V1632" i="5"/>
  <c r="E1632" i="5"/>
  <c r="V1633" i="5"/>
  <c r="E1633" i="5"/>
  <c r="X1633" i="5" s="1"/>
  <c r="V1634" i="5"/>
  <c r="E1634" i="5"/>
  <c r="V1635" i="5"/>
  <c r="E1635" i="5"/>
  <c r="X1635" i="5" s="1"/>
  <c r="V1636" i="5"/>
  <c r="E1636" i="5"/>
  <c r="V1637" i="5"/>
  <c r="E1637" i="5"/>
  <c r="X1637" i="5" s="1"/>
  <c r="V1638" i="5"/>
  <c r="E1638" i="5"/>
  <c r="X1638" i="5" s="1"/>
  <c r="V1639" i="5"/>
  <c r="E1639" i="5"/>
  <c r="X1639" i="5" s="1"/>
  <c r="V1640" i="5"/>
  <c r="E1640" i="5"/>
  <c r="V1641" i="5"/>
  <c r="E1641" i="5"/>
  <c r="V1642" i="5"/>
  <c r="E1642" i="5"/>
  <c r="X1642" i="5" s="1"/>
  <c r="V1643" i="5"/>
  <c r="E1643" i="5"/>
  <c r="X1643" i="5" s="1"/>
  <c r="V1644" i="5"/>
  <c r="E1644" i="5"/>
  <c r="V1645" i="5"/>
  <c r="E1645" i="5"/>
  <c r="X1645" i="5" s="1"/>
  <c r="V1646" i="5"/>
  <c r="E1646" i="5"/>
  <c r="V1647" i="5"/>
  <c r="E1647" i="5"/>
  <c r="X1647" i="5" s="1"/>
  <c r="V1648" i="5"/>
  <c r="E1648" i="5"/>
  <c r="V1649" i="5"/>
  <c r="E1649" i="5"/>
  <c r="X1649" i="5" s="1"/>
  <c r="V1650" i="5"/>
  <c r="E1650" i="5"/>
  <c r="X1650" i="5" s="1"/>
  <c r="V1651" i="5"/>
  <c r="E1651" i="5"/>
  <c r="X1651" i="5" s="1"/>
  <c r="V1652" i="5"/>
  <c r="E1652" i="5"/>
  <c r="V1653" i="5"/>
  <c r="E1653" i="5"/>
  <c r="V1654" i="5"/>
  <c r="E1654" i="5"/>
  <c r="X1654" i="5" s="1"/>
  <c r="V1655" i="5"/>
  <c r="E1655" i="5"/>
  <c r="X1655" i="5" s="1"/>
  <c r="V1656" i="5"/>
  <c r="E1656" i="5"/>
  <c r="V1657" i="5"/>
  <c r="E1657" i="5"/>
  <c r="V1658" i="5"/>
  <c r="E1658" i="5"/>
  <c r="V1659" i="5"/>
  <c r="E1659" i="5"/>
  <c r="X1659" i="5" s="1"/>
  <c r="V1660" i="5"/>
  <c r="E1660" i="5"/>
  <c r="V1661" i="5"/>
  <c r="E1661" i="5"/>
  <c r="X1661" i="5" s="1"/>
  <c r="V1662" i="5"/>
  <c r="E1662" i="5"/>
  <c r="X1662" i="5" s="1"/>
  <c r="V1663" i="5"/>
  <c r="E1663" i="5"/>
  <c r="X1663" i="5" s="1"/>
  <c r="V1664" i="5"/>
  <c r="E1664" i="5"/>
  <c r="V1665" i="5"/>
  <c r="E1665" i="5"/>
  <c r="X1665" i="5" s="1"/>
  <c r="V1666" i="5"/>
  <c r="E1666" i="5"/>
  <c r="V1667" i="5"/>
  <c r="E1667" i="5"/>
  <c r="X1667" i="5" s="1"/>
  <c r="V1668" i="5"/>
  <c r="E1668" i="5"/>
  <c r="V1669" i="5"/>
  <c r="E1669" i="5"/>
  <c r="V1670" i="5"/>
  <c r="E1670" i="5"/>
  <c r="V1671" i="5"/>
  <c r="E1671" i="5"/>
  <c r="X1671" i="5" s="1"/>
  <c r="V1672" i="5"/>
  <c r="E1672" i="5"/>
  <c r="V1673" i="5"/>
  <c r="E1673" i="5"/>
  <c r="X1673" i="5" s="1"/>
  <c r="V1674" i="5"/>
  <c r="E1674" i="5"/>
  <c r="X1674" i="5" s="1"/>
  <c r="V1675" i="5"/>
  <c r="E1675" i="5"/>
  <c r="X1675" i="5" s="1"/>
  <c r="V1676" i="5"/>
  <c r="E1676" i="5"/>
  <c r="V1677" i="5"/>
  <c r="E1677" i="5"/>
  <c r="X1677" i="5" s="1"/>
  <c r="V1678" i="5"/>
  <c r="E1678" i="5"/>
  <c r="V1679" i="5"/>
  <c r="E1679" i="5"/>
  <c r="X1679" i="5" s="1"/>
  <c r="V1680" i="5"/>
  <c r="E1680" i="5"/>
  <c r="X1680" i="5" s="1"/>
  <c r="V1681" i="5"/>
  <c r="E1681" i="5"/>
  <c r="X1681" i="5" s="1"/>
  <c r="V1682" i="5"/>
  <c r="E1682" i="5"/>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V1693" i="5"/>
  <c r="E1693" i="5"/>
  <c r="X1693" i="5" s="1"/>
  <c r="V1694" i="5"/>
  <c r="E1694" i="5"/>
  <c r="V1695" i="5"/>
  <c r="E1695" i="5"/>
  <c r="X1695" i="5" s="1"/>
  <c r="V1696" i="5"/>
  <c r="E1696" i="5"/>
  <c r="X1696" i="5" s="1"/>
  <c r="V1697" i="5"/>
  <c r="E1697" i="5"/>
  <c r="X1697" i="5" s="1"/>
  <c r="V1698" i="5"/>
  <c r="E1698" i="5"/>
  <c r="V1699" i="5"/>
  <c r="E1699" i="5"/>
  <c r="X1699" i="5" s="1"/>
  <c r="V1700" i="5"/>
  <c r="E1700" i="5"/>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V1713" i="5"/>
  <c r="E1713" i="5"/>
  <c r="V1714" i="5"/>
  <c r="E1714" i="5"/>
  <c r="X1714" i="5" s="1"/>
  <c r="V1715" i="5"/>
  <c r="E1715" i="5"/>
  <c r="X1715" i="5" s="1"/>
  <c r="V1716" i="5"/>
  <c r="E1716" i="5"/>
  <c r="V1717" i="5"/>
  <c r="E1717" i="5"/>
  <c r="X1717" i="5" s="1"/>
  <c r="V1718" i="5"/>
  <c r="E1718" i="5"/>
  <c r="X1718" i="5" s="1"/>
  <c r="V1719" i="5"/>
  <c r="E1719" i="5"/>
  <c r="X1719" i="5" s="1"/>
  <c r="V1720" i="5"/>
  <c r="E1720" i="5"/>
  <c r="V1721" i="5"/>
  <c r="E1721" i="5"/>
  <c r="X1721" i="5" s="1"/>
  <c r="V1722" i="5"/>
  <c r="E1722" i="5"/>
  <c r="V1723" i="5"/>
  <c r="E1723" i="5"/>
  <c r="X1723" i="5" s="1"/>
  <c r="V1724" i="5"/>
  <c r="E1724" i="5"/>
  <c r="V1725" i="5"/>
  <c r="E1725" i="5"/>
  <c r="X1725" i="5" s="1"/>
  <c r="V1726" i="5"/>
  <c r="E1726" i="5"/>
  <c r="X1726" i="5" s="1"/>
  <c r="V1727" i="5"/>
  <c r="E1727" i="5"/>
  <c r="X1727" i="5" s="1"/>
  <c r="V1728" i="5"/>
  <c r="E1728" i="5"/>
  <c r="V1729" i="5"/>
  <c r="E1729" i="5"/>
  <c r="X1729" i="5" s="1"/>
  <c r="V1730" i="5"/>
  <c r="E1730" i="5"/>
  <c r="V1731" i="5"/>
  <c r="E1731" i="5"/>
  <c r="X1731" i="5" s="1"/>
  <c r="V1732" i="5"/>
  <c r="E1732" i="5"/>
  <c r="V1733" i="5"/>
  <c r="E1733" i="5"/>
  <c r="X1733" i="5" s="1"/>
  <c r="V1734" i="5"/>
  <c r="E1734" i="5"/>
  <c r="X1734" i="5" s="1"/>
  <c r="V1735" i="5"/>
  <c r="E1735" i="5"/>
  <c r="X1735" i="5" s="1"/>
  <c r="V1736" i="5"/>
  <c r="E1736" i="5"/>
  <c r="V1737" i="5"/>
  <c r="E1737" i="5"/>
  <c r="X1737" i="5" s="1"/>
  <c r="V1738" i="5"/>
  <c r="E1738" i="5"/>
  <c r="V1739" i="5"/>
  <c r="E1739" i="5"/>
  <c r="X1739" i="5" s="1"/>
  <c r="V1740" i="5"/>
  <c r="E1740" i="5"/>
  <c r="V1741" i="5"/>
  <c r="E1741" i="5"/>
  <c r="X1741" i="5" s="1"/>
  <c r="V1742" i="5"/>
  <c r="E1742" i="5"/>
  <c r="V1743" i="5"/>
  <c r="E1743" i="5"/>
  <c r="X1743" i="5" s="1"/>
  <c r="V1744" i="5"/>
  <c r="E1744" i="5"/>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V1768" i="5"/>
  <c r="E1768" i="5"/>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V1809" i="5"/>
  <c r="E1809" i="5"/>
  <c r="X1809" i="5" s="1"/>
  <c r="V1810" i="5"/>
  <c r="E1810" i="5"/>
  <c r="V1811" i="5"/>
  <c r="E1811" i="5"/>
  <c r="X1811" i="5" s="1"/>
  <c r="V1812" i="5"/>
  <c r="E1812" i="5"/>
  <c r="V1813" i="5"/>
  <c r="E1813" i="5"/>
  <c r="X1813" i="5" s="1"/>
  <c r="V1814" i="5"/>
  <c r="E1814" i="5"/>
  <c r="V1815" i="5"/>
  <c r="E1815" i="5"/>
  <c r="X1815" i="5" s="1"/>
  <c r="V1816" i="5"/>
  <c r="E1816" i="5"/>
  <c r="V1817" i="5"/>
  <c r="E1817" i="5"/>
  <c r="X1817" i="5" s="1"/>
  <c r="V1818" i="5"/>
  <c r="E1818" i="5"/>
  <c r="X1818" i="5" s="1"/>
  <c r="V1819" i="5"/>
  <c r="E1819" i="5"/>
  <c r="X1819" i="5" s="1"/>
  <c r="V1820" i="5"/>
  <c r="E1820" i="5"/>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V1835" i="5"/>
  <c r="E1835" i="5"/>
  <c r="X1835" i="5" s="1"/>
  <c r="V1836" i="5"/>
  <c r="E1836" i="5"/>
  <c r="V1837" i="5"/>
  <c r="E1837" i="5"/>
  <c r="X1837" i="5" s="1"/>
  <c r="V1838" i="5"/>
  <c r="E1838" i="5"/>
  <c r="X1838" i="5" s="1"/>
  <c r="V1839" i="5"/>
  <c r="E1839" i="5"/>
  <c r="X1839" i="5" s="1"/>
  <c r="V1840" i="5"/>
  <c r="E1840" i="5"/>
  <c r="V1841" i="5"/>
  <c r="E1841" i="5"/>
  <c r="V1842" i="5"/>
  <c r="E1842" i="5"/>
  <c r="X1842" i="5" s="1"/>
  <c r="V1843" i="5"/>
  <c r="E1843" i="5"/>
  <c r="X1843" i="5" s="1"/>
  <c r="V1844" i="5"/>
  <c r="E1844" i="5"/>
  <c r="V1845" i="5"/>
  <c r="E1845" i="5"/>
  <c r="V1846" i="5"/>
  <c r="E1846" i="5"/>
  <c r="X1846" i="5" s="1"/>
  <c r="V1847" i="5"/>
  <c r="E1847" i="5"/>
  <c r="X1847" i="5" s="1"/>
  <c r="V1848" i="5"/>
  <c r="E1848" i="5"/>
  <c r="V1849" i="5"/>
  <c r="E1849" i="5"/>
  <c r="X1849" i="5" s="1"/>
  <c r="V1850" i="5"/>
  <c r="E1850" i="5"/>
  <c r="V1851" i="5"/>
  <c r="E1851" i="5"/>
  <c r="X1851" i="5" s="1"/>
  <c r="V1852" i="5"/>
  <c r="E1852" i="5"/>
  <c r="V1853" i="5"/>
  <c r="E1853" i="5"/>
  <c r="V1854" i="5"/>
  <c r="E1854" i="5"/>
  <c r="V1855" i="5"/>
  <c r="E1855" i="5"/>
  <c r="X1855" i="5" s="1"/>
  <c r="V1856" i="5"/>
  <c r="E1856" i="5"/>
  <c r="V1857" i="5"/>
  <c r="E1857" i="5"/>
  <c r="V1858" i="5"/>
  <c r="E1858" i="5"/>
  <c r="X1858" i="5" s="1"/>
  <c r="V1859" i="5"/>
  <c r="E1859" i="5"/>
  <c r="X1859" i="5" s="1"/>
  <c r="V1860" i="5"/>
  <c r="E1860" i="5"/>
  <c r="V1861" i="5"/>
  <c r="E1861" i="5"/>
  <c r="X1861" i="5" s="1"/>
  <c r="V1862" i="5"/>
  <c r="E1862" i="5"/>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V1903" i="5"/>
  <c r="E1903" i="5"/>
  <c r="X1903" i="5" s="1"/>
  <c r="V1904" i="5"/>
  <c r="E1904" i="5"/>
  <c r="V1905" i="5"/>
  <c r="E1905" i="5"/>
  <c r="X1905" i="5" s="1"/>
  <c r="V1906" i="5"/>
  <c r="E1906" i="5"/>
  <c r="X1906" i="5" s="1"/>
  <c r="V1907" i="5"/>
  <c r="E1907" i="5"/>
  <c r="X1907" i="5" s="1"/>
  <c r="V1908" i="5"/>
  <c r="E1908" i="5"/>
  <c r="V1909" i="5"/>
  <c r="E1909" i="5"/>
  <c r="X1909" i="5" s="1"/>
  <c r="V1910" i="5"/>
  <c r="E1910" i="5"/>
  <c r="V1911" i="5"/>
  <c r="E1911" i="5"/>
  <c r="X1911" i="5" s="1"/>
  <c r="V1912" i="5"/>
  <c r="E1912" i="5"/>
  <c r="V1913" i="5"/>
  <c r="E1913" i="5"/>
  <c r="X1913" i="5" s="1"/>
  <c r="V1914" i="5"/>
  <c r="E1914" i="5"/>
  <c r="X1914" i="5" s="1"/>
  <c r="V1915" i="5"/>
  <c r="E1915" i="5"/>
  <c r="X1915" i="5" s="1"/>
  <c r="V1916" i="5"/>
  <c r="E1916" i="5"/>
  <c r="V1917" i="5"/>
  <c r="E1917" i="5"/>
  <c r="X1917" i="5" s="1"/>
  <c r="V1918" i="5"/>
  <c r="E1918" i="5"/>
  <c r="V1919" i="5"/>
  <c r="E1919" i="5"/>
  <c r="X1919" i="5" s="1"/>
  <c r="V1920" i="5"/>
  <c r="E1920" i="5"/>
  <c r="V1921" i="5"/>
  <c r="E1921" i="5"/>
  <c r="X1921" i="5" s="1"/>
  <c r="V1922" i="5"/>
  <c r="E1922" i="5"/>
  <c r="V1923" i="5"/>
  <c r="E1923" i="5"/>
  <c r="X1923" i="5" s="1"/>
  <c r="V1924" i="5"/>
  <c r="E1924" i="5"/>
  <c r="V1925" i="5"/>
  <c r="E1925" i="5"/>
  <c r="X1925" i="5" s="1"/>
  <c r="V1926" i="5"/>
  <c r="E1926" i="5"/>
  <c r="X1926" i="5" s="1"/>
  <c r="V1927" i="5"/>
  <c r="E1927" i="5"/>
  <c r="X1927" i="5" s="1"/>
  <c r="V1928" i="5"/>
  <c r="E1928" i="5"/>
  <c r="V1929" i="5"/>
  <c r="E1929" i="5"/>
  <c r="X1929" i="5" s="1"/>
  <c r="V1930" i="5"/>
  <c r="E1930" i="5"/>
  <c r="V1931" i="5"/>
  <c r="E1931" i="5"/>
  <c r="X1931" i="5" s="1"/>
  <c r="V1932" i="5"/>
  <c r="E1932" i="5"/>
  <c r="V1933" i="5"/>
  <c r="E1933" i="5"/>
  <c r="X1933" i="5" s="1"/>
  <c r="V1934" i="5"/>
  <c r="E1934" i="5"/>
  <c r="X1934" i="5" s="1"/>
  <c r="V1935" i="5"/>
  <c r="E1935" i="5"/>
  <c r="X1935" i="5" s="1"/>
  <c r="V1936" i="5"/>
  <c r="E1936" i="5"/>
  <c r="V1937" i="5"/>
  <c r="E1937" i="5"/>
  <c r="X1937" i="5" s="1"/>
  <c r="V1938" i="5"/>
  <c r="E1938" i="5"/>
  <c r="V1939" i="5"/>
  <c r="E1939" i="5"/>
  <c r="X1939" i="5" s="1"/>
  <c r="V1940" i="5"/>
  <c r="E1940" i="5"/>
  <c r="V1941" i="5"/>
  <c r="E1941" i="5"/>
  <c r="X1941" i="5" s="1"/>
  <c r="V1942" i="5"/>
  <c r="E1942" i="5"/>
  <c r="X1942" i="5" s="1"/>
  <c r="V1943" i="5"/>
  <c r="E1943" i="5"/>
  <c r="X1943" i="5" s="1"/>
  <c r="V1944" i="5"/>
  <c r="E1944" i="5"/>
  <c r="V1945" i="5"/>
  <c r="E1945" i="5"/>
  <c r="X1945" i="5" s="1"/>
  <c r="V1946" i="5"/>
  <c r="E1946" i="5"/>
  <c r="X1946" i="5" s="1"/>
  <c r="V1947" i="5"/>
  <c r="E1947" i="5"/>
  <c r="X1947" i="5" s="1"/>
  <c r="V1948" i="5"/>
  <c r="E1948" i="5"/>
  <c r="V1949" i="5"/>
  <c r="E1949" i="5"/>
  <c r="X1949" i="5" s="1"/>
  <c r="V1950" i="5"/>
  <c r="E1950" i="5"/>
  <c r="V1951" i="5"/>
  <c r="E1951" i="5"/>
  <c r="X1951" i="5" s="1"/>
  <c r="V1952" i="5"/>
  <c r="E1952" i="5"/>
  <c r="V1953" i="5"/>
  <c r="E1953" i="5"/>
  <c r="X1953" i="5" s="1"/>
  <c r="V1954" i="5"/>
  <c r="E1954" i="5"/>
  <c r="V1955" i="5"/>
  <c r="E1955" i="5"/>
  <c r="X1955" i="5" s="1"/>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V1967" i="5"/>
  <c r="E1967" i="5"/>
  <c r="X1967" i="5" s="1"/>
  <c r="V1968" i="5"/>
  <c r="E1968" i="5"/>
  <c r="V1969" i="5"/>
  <c r="E1969" i="5"/>
  <c r="X1969" i="5" s="1"/>
  <c r="V1970" i="5"/>
  <c r="E1970" i="5"/>
  <c r="V1971" i="5"/>
  <c r="E1971" i="5"/>
  <c r="X1971" i="5" s="1"/>
  <c r="V1972" i="5"/>
  <c r="E1972" i="5"/>
  <c r="V1973" i="5"/>
  <c r="E1973" i="5"/>
  <c r="X1973" i="5" s="1"/>
  <c r="V1974" i="5"/>
  <c r="E1974" i="5"/>
  <c r="X1974" i="5" s="1"/>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X2018" i="5" s="1"/>
  <c r="V2019" i="5"/>
  <c r="E2019" i="5"/>
  <c r="X2019" i="5" s="1"/>
  <c r="V2020" i="5"/>
  <c r="E2020" i="5"/>
  <c r="V2021" i="5"/>
  <c r="E2021" i="5"/>
  <c r="X2021" i="5" s="1"/>
  <c r="V2022" i="5"/>
  <c r="E2022" i="5"/>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V2073" i="5"/>
  <c r="E2073" i="5"/>
  <c r="X2073" i="5" s="1"/>
  <c r="V2074" i="5"/>
  <c r="E2074" i="5"/>
  <c r="V2075" i="5"/>
  <c r="E2075" i="5"/>
  <c r="X2075" i="5" s="1"/>
  <c r="V2076" i="5"/>
  <c r="E2076" i="5"/>
  <c r="V2077" i="5"/>
  <c r="E2077" i="5"/>
  <c r="V2078" i="5"/>
  <c r="E2078" i="5"/>
  <c r="X2078" i="5" s="1"/>
  <c r="V2079" i="5"/>
  <c r="E2079" i="5"/>
  <c r="X2079" i="5" s="1"/>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V2097" i="5"/>
  <c r="E2097" i="5"/>
  <c r="X2097" i="5" s="1"/>
  <c r="V2098" i="5"/>
  <c r="E2098" i="5"/>
  <c r="V2099" i="5"/>
  <c r="E2099" i="5"/>
  <c r="X2099" i="5" s="1"/>
  <c r="V2100" i="5"/>
  <c r="E2100" i="5"/>
  <c r="V2101" i="5"/>
  <c r="E2101" i="5"/>
  <c r="X2101" i="5" s="1"/>
  <c r="V2102" i="5"/>
  <c r="E2102" i="5"/>
  <c r="X2102" i="5" s="1"/>
  <c r="V2103" i="5"/>
  <c r="E2103" i="5"/>
  <c r="X2103" i="5" s="1"/>
  <c r="V2104" i="5"/>
  <c r="E2104" i="5"/>
  <c r="V2105" i="5"/>
  <c r="E2105" i="5"/>
  <c r="X2105" i="5" s="1"/>
  <c r="V2106" i="5"/>
  <c r="E2106" i="5"/>
  <c r="V2107" i="5"/>
  <c r="E2107" i="5"/>
  <c r="X2107" i="5" s="1"/>
  <c r="V2108" i="5"/>
  <c r="E2108" i="5"/>
  <c r="V2109" i="5"/>
  <c r="E2109" i="5"/>
  <c r="X2109" i="5" s="1"/>
  <c r="V2110" i="5"/>
  <c r="E2110" i="5"/>
  <c r="X2110" i="5" s="1"/>
  <c r="V2111" i="5"/>
  <c r="E2111" i="5"/>
  <c r="X2111" i="5" s="1"/>
  <c r="V2112" i="5"/>
  <c r="E2112" i="5"/>
  <c r="V2113" i="5"/>
  <c r="E2113" i="5"/>
  <c r="X2113" i="5" s="1"/>
  <c r="V2114" i="5"/>
  <c r="E2114" i="5"/>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V2147" i="5"/>
  <c r="E2147" i="5"/>
  <c r="X2147" i="5" s="1"/>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X2157" i="5" s="1"/>
  <c r="V2158" i="5"/>
  <c r="E2158" i="5"/>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V2189" i="5"/>
  <c r="E2189" i="5"/>
  <c r="X2189" i="5" s="1"/>
  <c r="V2190" i="5"/>
  <c r="E2190" i="5"/>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V2211" i="5"/>
  <c r="E2211" i="5"/>
  <c r="X2211" i="5" s="1"/>
  <c r="V2212" i="5"/>
  <c r="E2212" i="5"/>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V2231" i="5"/>
  <c r="E2231" i="5"/>
  <c r="X2231" i="5" s="1"/>
  <c r="V2232" i="5"/>
  <c r="E2232" i="5"/>
  <c r="V2233" i="5"/>
  <c r="E2233" i="5"/>
  <c r="X2233" i="5" s="1"/>
  <c r="V2234" i="5"/>
  <c r="E2234" i="5"/>
  <c r="V2235" i="5"/>
  <c r="E2235" i="5"/>
  <c r="X2235" i="5" s="1"/>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X2250" i="5" s="1"/>
  <c r="V2251" i="5"/>
  <c r="E2251" i="5"/>
  <c r="X2251" i="5" s="1"/>
  <c r="V2252" i="5"/>
  <c r="E2252" i="5"/>
  <c r="V2253" i="5"/>
  <c r="E2253" i="5"/>
  <c r="V2254" i="5"/>
  <c r="E2254" i="5"/>
  <c r="V2255" i="5"/>
  <c r="E2255" i="5"/>
  <c r="X2255" i="5" s="1"/>
  <c r="V2256" i="5"/>
  <c r="E2256" i="5"/>
  <c r="V2257" i="5"/>
  <c r="E2257" i="5"/>
  <c r="X2257" i="5" s="1"/>
  <c r="V2258" i="5"/>
  <c r="E2258" i="5"/>
  <c r="V2259" i="5"/>
  <c r="E2259" i="5"/>
  <c r="X2259" i="5" s="1"/>
  <c r="V2260" i="5"/>
  <c r="E2260" i="5"/>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V2279" i="5"/>
  <c r="E2279" i="5"/>
  <c r="X2279" i="5" s="1"/>
  <c r="V2280" i="5"/>
  <c r="E2280" i="5"/>
  <c r="V2281" i="5"/>
  <c r="E2281" i="5"/>
  <c r="X2281" i="5" s="1"/>
  <c r="V2282" i="5"/>
  <c r="E2282" i="5"/>
  <c r="X2282" i="5" s="1"/>
  <c r="V2283" i="5"/>
  <c r="E2283" i="5"/>
  <c r="X2283" i="5" s="1"/>
  <c r="V2284" i="5"/>
  <c r="E2284" i="5"/>
  <c r="V2285" i="5"/>
  <c r="E2285" i="5"/>
  <c r="X2285" i="5" s="1"/>
  <c r="V2286" i="5"/>
  <c r="E2286" i="5"/>
  <c r="V2287" i="5"/>
  <c r="E2287" i="5"/>
  <c r="X2287" i="5" s="1"/>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X2315" i="5" s="1"/>
  <c r="V2316" i="5"/>
  <c r="E2316" i="5"/>
  <c r="V2317" i="5"/>
  <c r="E2317" i="5"/>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X2358" i="5" s="1"/>
  <c r="V2359" i="5"/>
  <c r="E2359" i="5"/>
  <c r="X2359" i="5" s="1"/>
  <c r="V2360" i="5"/>
  <c r="E2360" i="5"/>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V2381" i="5"/>
  <c r="E2381" i="5"/>
  <c r="X2381" i="5" s="1"/>
  <c r="V2382" i="5"/>
  <c r="E2382" i="5"/>
  <c r="X2382" i="5" s="1"/>
  <c r="V2383" i="5"/>
  <c r="E2383" i="5"/>
  <c r="X2383" i="5" s="1"/>
  <c r="V2384" i="5"/>
  <c r="E2384" i="5"/>
  <c r="V2385" i="5"/>
  <c r="E2385" i="5"/>
  <c r="X2385" i="5" s="1"/>
  <c r="V2386" i="5"/>
  <c r="E2386" i="5"/>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V2398" i="5"/>
  <c r="E2398" i="5"/>
  <c r="X2398" i="5" s="1"/>
  <c r="V2399" i="5"/>
  <c r="E2399" i="5"/>
  <c r="X2399" i="5" s="1"/>
  <c r="V2400" i="5"/>
  <c r="E2400" i="5"/>
  <c r="V2401" i="5"/>
  <c r="E2401" i="5"/>
  <c r="X2401" i="5" s="1"/>
  <c r="V2402" i="5"/>
  <c r="E2402" i="5"/>
  <c r="V2403" i="5"/>
  <c r="E2403" i="5"/>
  <c r="X2403" i="5" s="1"/>
  <c r="V2404" i="5"/>
  <c r="E2404" i="5"/>
  <c r="V2405" i="5"/>
  <c r="E2405" i="5"/>
  <c r="X2405" i="5" s="1"/>
  <c r="V2406" i="5"/>
  <c r="E2406" i="5"/>
  <c r="X2406" i="5" s="1"/>
  <c r="V2407" i="5"/>
  <c r="E2407" i="5"/>
  <c r="X2407" i="5" s="1"/>
  <c r="V2408" i="5"/>
  <c r="E2408" i="5"/>
  <c r="V2409" i="5"/>
  <c r="E2409" i="5"/>
  <c r="X2409" i="5" s="1"/>
  <c r="V2410" i="5"/>
  <c r="E2410" i="5"/>
  <c r="V2411" i="5"/>
  <c r="E2411" i="5"/>
  <c r="X2411" i="5" s="1"/>
  <c r="V2412" i="5"/>
  <c r="E2412" i="5"/>
  <c r="V2413" i="5"/>
  <c r="E2413" i="5"/>
  <c r="X2413" i="5" s="1"/>
  <c r="V2414" i="5"/>
  <c r="E2414" i="5"/>
  <c r="X2414" i="5" s="1"/>
  <c r="V2415" i="5"/>
  <c r="E2415" i="5"/>
  <c r="X2415" i="5" s="1"/>
  <c r="V2416" i="5"/>
  <c r="E2416" i="5"/>
  <c r="V2417" i="5"/>
  <c r="E2417" i="5"/>
  <c r="X2417" i="5" s="1"/>
  <c r="V2418" i="5"/>
  <c r="E2418" i="5"/>
  <c r="V2419" i="5"/>
  <c r="E2419" i="5"/>
  <c r="X2419" i="5" s="1"/>
  <c r="V2420" i="5"/>
  <c r="E2420" i="5"/>
  <c r="V2421" i="5"/>
  <c r="E2421" i="5"/>
  <c r="X2421" i="5" s="1"/>
  <c r="V2422" i="5"/>
  <c r="E2422" i="5"/>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V2453" i="5"/>
  <c r="E2453" i="5"/>
  <c r="X2453" i="5" s="1"/>
  <c r="V2454" i="5"/>
  <c r="E2454" i="5"/>
  <c r="V2455" i="5"/>
  <c r="E2455" i="5"/>
  <c r="X2455" i="5" s="1"/>
  <c r="V2456" i="5"/>
  <c r="E2456" i="5"/>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V2469" i="5"/>
  <c r="E2469" i="5"/>
  <c r="X2469" i="5" s="1"/>
  <c r="V2470" i="5"/>
  <c r="E2470" i="5"/>
  <c r="V2471" i="5"/>
  <c r="E2471" i="5"/>
  <c r="X2471" i="5" s="1"/>
  <c r="V2472" i="5"/>
  <c r="E2472" i="5"/>
  <c r="V2473" i="5"/>
  <c r="E2473" i="5"/>
  <c r="X2473" i="5" s="1"/>
  <c r="V2474" i="5"/>
  <c r="E2474" i="5"/>
  <c r="X2474" i="5" s="1"/>
  <c r="V2475" i="5"/>
  <c r="E2475" i="5"/>
  <c r="X2475" i="5" s="1"/>
  <c r="V2476" i="5"/>
  <c r="E2476" i="5"/>
  <c r="V2477" i="5"/>
  <c r="E2477" i="5"/>
  <c r="X2477" i="5" s="1"/>
  <c r="V2478" i="5"/>
  <c r="E2478" i="5"/>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F21" i="6" s="1"/>
  <c r="B15" i="6"/>
  <c r="B14" i="6"/>
  <c r="G14" i="6" s="1"/>
  <c r="H14" i="6" s="1"/>
  <c r="H13" i="6"/>
  <c r="B12" i="6"/>
  <c r="G12" i="6" s="1"/>
  <c r="H12" i="6" s="1"/>
  <c r="D12" i="6" s="1"/>
  <c r="B11" i="6"/>
  <c r="G11" i="6" s="1"/>
  <c r="H11" i="6" s="1"/>
  <c r="D11" i="6" s="1"/>
  <c r="G9" i="6"/>
  <c r="H9" i="6"/>
  <c r="B8" i="6"/>
  <c r="G8" i="6"/>
  <c r="H8" i="6" s="1"/>
  <c r="D8" i="6" s="1"/>
  <c r="B7" i="6"/>
  <c r="G7" i="6"/>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X452" i="5"/>
  <c r="H452" i="5"/>
  <c r="F452" i="5"/>
  <c r="S1497" i="5"/>
  <c r="I126" i="5"/>
  <c r="H126" i="5"/>
  <c r="H147" i="5"/>
  <c r="I147" i="5"/>
  <c r="F147" i="5"/>
  <c r="R237" i="5"/>
  <c r="F237" i="5"/>
  <c r="J262" i="5"/>
  <c r="AB262" i="5"/>
  <c r="AB298" i="5"/>
  <c r="F451" i="5"/>
  <c r="R453" i="5"/>
  <c r="J453" i="5"/>
  <c r="H453" i="5"/>
  <c r="F453" i="5"/>
  <c r="H107" i="5"/>
  <c r="I107" i="5"/>
  <c r="R125" i="5"/>
  <c r="AB1447" i="5"/>
  <c r="S1447" i="5"/>
  <c r="I70"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I73" i="5"/>
  <c r="F109" i="5"/>
  <c r="R109" i="5"/>
  <c r="R133" i="5"/>
  <c r="F133" i="5"/>
  <c r="F169" i="5"/>
  <c r="R169" i="5"/>
  <c r="H195" i="5"/>
  <c r="F195" i="5"/>
  <c r="R195" i="5"/>
  <c r="I195" i="5"/>
  <c r="J195" i="5"/>
  <c r="H67" i="5"/>
  <c r="R67" i="5"/>
  <c r="J67" i="5"/>
  <c r="I67" i="5"/>
  <c r="F67" i="5"/>
  <c r="H139" i="5"/>
  <c r="R139" i="5"/>
  <c r="J139" i="5"/>
  <c r="I139" i="5"/>
  <c r="F139" i="5"/>
  <c r="X193"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X349" i="5"/>
  <c r="I381" i="5"/>
  <c r="J381" i="5"/>
  <c r="H381" i="5"/>
  <c r="F381" i="5"/>
  <c r="X408" i="5"/>
  <c r="I408" i="5"/>
  <c r="H408" i="5"/>
  <c r="F408" i="5"/>
  <c r="I425" i="5"/>
  <c r="J425" i="5"/>
  <c r="H425" i="5"/>
  <c r="F425"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66"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J121" i="5"/>
  <c r="I121" i="5"/>
  <c r="H121" i="5"/>
  <c r="AB141" i="5"/>
  <c r="H146" i="5"/>
  <c r="F150" i="5"/>
  <c r="R150" i="5"/>
  <c r="J150"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I616" i="5"/>
  <c r="X618" i="5"/>
  <c r="I620" i="5"/>
  <c r="I624" i="5"/>
  <c r="I628" i="5"/>
  <c r="I636" i="5"/>
  <c r="X638"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X1422"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X1561"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6"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c r="B19" i="6"/>
  <c r="A38" i="2"/>
  <c r="J4" i="5"/>
  <c r="B41" i="4"/>
  <c r="B59" i="4" s="1"/>
  <c r="A42"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186" i="5"/>
  <c r="X226" i="5"/>
  <c r="X456" i="5"/>
  <c r="S598" i="5"/>
  <c r="X550" i="5"/>
  <c r="X376" i="5"/>
  <c r="X221" i="5"/>
  <c r="X165" i="5"/>
  <c r="X504" i="5"/>
  <c r="X338" i="5"/>
  <c r="X360" i="5"/>
  <c r="X326" i="5"/>
  <c r="X310" i="5"/>
  <c r="X146" i="5"/>
  <c r="X488" i="5"/>
  <c r="X498" i="5"/>
  <c r="X558" i="5"/>
  <c r="X230" i="5"/>
  <c r="X149" i="5"/>
  <c r="X530" i="5"/>
  <c r="X122" i="5"/>
  <c r="X546" i="5"/>
  <c r="S532" i="5"/>
  <c r="X336" i="5"/>
  <c r="X356" i="5"/>
  <c r="S356" i="5"/>
  <c r="X318" i="5"/>
  <c r="X154" i="5"/>
  <c r="X214" i="5"/>
  <c r="X70" i="5"/>
  <c r="X329" i="5"/>
  <c r="X98" i="5"/>
  <c r="X198" i="5"/>
  <c r="X134" i="5"/>
  <c r="X234" i="5"/>
  <c r="X174" i="5"/>
  <c r="X353" i="5"/>
  <c r="S343" i="5"/>
  <c r="X158" i="5"/>
  <c r="X246" i="5"/>
  <c r="X114" i="5"/>
  <c r="X82" i="5"/>
  <c r="X78" i="5"/>
  <c r="X282" i="5"/>
  <c r="X206" i="5"/>
  <c r="X162" i="5"/>
  <c r="X138" i="5"/>
  <c r="X142" i="5"/>
  <c r="X126" i="5"/>
  <c r="X278" i="5"/>
  <c r="X182" i="5"/>
  <c r="X218" i="5"/>
  <c r="X86" i="5"/>
  <c r="X202" i="5"/>
  <c r="X369" i="5"/>
  <c r="S315" i="5"/>
  <c r="X96" i="5"/>
  <c r="X118" i="5"/>
  <c r="X253" i="5"/>
  <c r="X317" i="5"/>
  <c r="X66" i="5"/>
  <c r="S357" i="5"/>
  <c r="X90" i="5"/>
  <c r="X130" i="5"/>
  <c r="S383" i="5"/>
  <c r="X313" i="5"/>
  <c r="X92" i="5"/>
  <c r="X76" i="5"/>
  <c r="X250" i="5"/>
  <c r="X319" i="5"/>
  <c r="X242" i="5"/>
  <c r="X345" i="5"/>
  <c r="X285" i="5"/>
  <c r="X321"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H41" i="6" s="1"/>
  <c r="D41" i="6" s="1"/>
  <c r="B31" i="6"/>
  <c r="G31" i="6" s="1"/>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718" i="5"/>
  <c r="J983" i="5"/>
  <c r="H983" i="5"/>
  <c r="F983" i="5"/>
  <c r="H766" i="5"/>
  <c r="J766" i="5"/>
  <c r="I766" i="5"/>
  <c r="F766" i="5"/>
  <c r="H496" i="5"/>
  <c r="F496" i="5"/>
  <c r="R496" i="5"/>
  <c r="J496" i="5"/>
  <c r="H303" i="5"/>
  <c r="I431" i="5"/>
  <c r="F431" i="5"/>
  <c r="I427" i="5"/>
  <c r="F427" i="5"/>
  <c r="F26" i="6"/>
  <c r="B52" i="6"/>
  <c r="G52" i="6"/>
  <c r="B37" i="6"/>
  <c r="G37" i="6"/>
  <c r="B42" i="6"/>
  <c r="G42" i="6"/>
  <c r="B40" i="6"/>
  <c r="G40" i="6" s="1"/>
  <c r="B50" i="6"/>
  <c r="G50" i="6" s="1"/>
  <c r="B25" i="6"/>
  <c r="G25" i="6" s="1"/>
  <c r="B35" i="6"/>
  <c r="G35" i="6" s="1"/>
  <c r="B39" i="6"/>
  <c r="G39" i="6"/>
  <c r="F24" i="6"/>
  <c r="F34" i="6" s="1"/>
  <c r="H34" i="6" s="1"/>
  <c r="D34" i="6" s="1"/>
  <c r="B44" i="6"/>
  <c r="G44" i="6"/>
  <c r="B49" i="6"/>
  <c r="G49" i="6" s="1"/>
  <c r="B34" i="6"/>
  <c r="G34" i="6"/>
  <c r="B29" i="6"/>
  <c r="G29" i="6" s="1"/>
  <c r="B24" i="6"/>
  <c r="G24" i="6"/>
  <c r="G19" i="6"/>
  <c r="H19" i="6" s="1"/>
  <c r="D19" i="6" s="1"/>
  <c r="F2426" i="5"/>
  <c r="R2426" i="5"/>
  <c r="J2426" i="5"/>
  <c r="I2426" i="5"/>
  <c r="H2426" i="5"/>
  <c r="D5" i="6"/>
  <c r="F2446" i="5"/>
  <c r="H2446" i="5"/>
  <c r="J2446" i="5"/>
  <c r="I2446" i="5"/>
  <c r="R2446" i="5"/>
  <c r="G22" i="6"/>
  <c r="H22" i="6" s="1"/>
  <c r="D22" i="6" s="1"/>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B36" i="6"/>
  <c r="G36" i="6" s="1"/>
  <c r="H36" i="6" s="1"/>
  <c r="D36" i="6" s="1"/>
  <c r="G20" i="6"/>
  <c r="H20" i="6"/>
  <c r="B45" i="6"/>
  <c r="G45" i="6" s="1"/>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H2471" i="5"/>
  <c r="I2471" i="5"/>
  <c r="F2471" i="5"/>
  <c r="R2471" i="5"/>
  <c r="J2471" i="5"/>
  <c r="H2486" i="5"/>
  <c r="I2486" i="5"/>
  <c r="F2486" i="5"/>
  <c r="R2486" i="5"/>
  <c r="J2486" i="5"/>
  <c r="F2402" i="5"/>
  <c r="X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246" i="5"/>
  <c r="S254" i="5"/>
  <c r="S206" i="5"/>
  <c r="S325" i="5"/>
  <c r="S527" i="5"/>
  <c r="S369" i="5"/>
  <c r="S381" i="5"/>
  <c r="S309" i="5"/>
  <c r="X589" i="5"/>
  <c r="X354" i="5"/>
  <c r="S597" i="5"/>
  <c r="X505" i="5"/>
  <c r="S599" i="5"/>
  <c r="X346" i="5"/>
  <c r="X140" i="5"/>
  <c r="X502" i="5"/>
  <c r="S611" i="5"/>
  <c r="X220" i="5"/>
  <c r="X398" i="5"/>
  <c r="X538" i="5"/>
  <c r="S601" i="5"/>
  <c r="X402" i="5"/>
  <c r="X340" i="5"/>
  <c r="X466" i="5"/>
  <c r="X472" i="5"/>
  <c r="X152" i="5"/>
  <c r="X180" i="5"/>
  <c r="X232" i="5"/>
  <c r="X264" i="5"/>
  <c r="X296" i="5"/>
  <c r="X192" i="5"/>
  <c r="X410" i="5"/>
  <c r="X518" i="5"/>
  <c r="X176" i="5"/>
  <c r="X362" i="5"/>
  <c r="X244" i="5"/>
  <c r="X276" i="5"/>
  <c r="X378" i="5"/>
  <c r="X596" i="5"/>
  <c r="X524" i="5"/>
  <c r="X496" i="5"/>
  <c r="X320" i="5"/>
  <c r="X212" i="5"/>
  <c r="X454" i="5"/>
  <c r="X406" i="5"/>
  <c r="X188" i="5"/>
  <c r="X370" i="5"/>
  <c r="X366" i="5"/>
  <c r="X517" i="5"/>
  <c r="X328" i="5"/>
  <c r="X506" i="5"/>
  <c r="X204" i="5"/>
  <c r="X600" i="5"/>
  <c r="S600" i="5"/>
  <c r="X108" i="5"/>
  <c r="X112" i="5"/>
  <c r="X168" i="5"/>
  <c r="X164" i="5"/>
  <c r="X446" i="5"/>
  <c r="X553" i="5"/>
  <c r="X308" i="5"/>
  <c r="X200" i="5"/>
  <c r="X316" i="5"/>
  <c r="X144" i="5"/>
  <c r="X208" i="5"/>
  <c r="X382" i="5"/>
  <c r="S382" i="5"/>
  <c r="X224" i="5"/>
  <c r="X256" i="5"/>
  <c r="X288" i="5"/>
  <c r="X390" i="5"/>
  <c r="X537" i="5"/>
  <c r="X116" i="5"/>
  <c r="X236" i="5"/>
  <c r="X268" i="5"/>
  <c r="X300" i="5"/>
  <c r="X305" i="5"/>
  <c r="X277" i="5"/>
  <c r="X334" i="5"/>
  <c r="X194" i="5"/>
  <c r="X306" i="5"/>
  <c r="X592" i="5"/>
  <c r="X533" i="5"/>
  <c r="S533" i="5"/>
  <c r="X438" i="5"/>
  <c r="X148" i="5"/>
  <c r="X458" i="5"/>
  <c r="X513" i="5"/>
  <c r="X609" i="5"/>
  <c r="X561" i="5"/>
  <c r="X386" i="5"/>
  <c r="X545" i="5"/>
  <c r="X216" i="5"/>
  <c r="S355" i="5"/>
  <c r="X541" i="5"/>
  <c r="X588" i="5"/>
  <c r="X330" i="5"/>
  <c r="X602" i="5"/>
  <c r="S602" i="5"/>
  <c r="X562" i="5"/>
  <c r="X262" i="5"/>
  <c r="X350" i="5"/>
  <c r="X573" i="5"/>
  <c r="X430" i="5"/>
  <c r="X450" i="5"/>
  <c r="X497" i="5"/>
  <c r="X312" i="5"/>
  <c r="X156" i="5"/>
  <c r="X358" i="5"/>
  <c r="X434" i="5"/>
  <c r="X124" i="5"/>
  <c r="S603" i="5"/>
  <c r="X248" i="5"/>
  <c r="X280" i="5"/>
  <c r="X477" i="5"/>
  <c r="X184" i="5"/>
  <c r="X104" i="5"/>
  <c r="X228" i="5"/>
  <c r="X260" i="5"/>
  <c r="X292" i="5"/>
  <c r="X374" i="5"/>
  <c r="X394" i="5"/>
  <c r="X605" i="5"/>
  <c r="S605" i="5"/>
  <c r="X102" i="5"/>
  <c r="X128" i="5"/>
  <c r="X422" i="5"/>
  <c r="X418" i="5"/>
  <c r="X172" i="5"/>
  <c r="S607" i="5"/>
  <c r="X426" i="5"/>
  <c r="X489" i="5"/>
  <c r="X501" i="5"/>
  <c r="X342" i="5"/>
  <c r="X473" i="5"/>
  <c r="X442" i="5"/>
  <c r="X132" i="5"/>
  <c r="X324" i="5"/>
  <c r="X509" i="5"/>
  <c r="X576" i="5"/>
  <c r="X580" i="5"/>
  <c r="X201" i="5"/>
  <c r="X556" i="5"/>
  <c r="X314" i="5"/>
  <c r="S314" i="5"/>
  <c r="X136" i="5"/>
  <c r="X474" i="5"/>
  <c r="X593" i="5"/>
  <c r="X414" i="5"/>
  <c r="X160" i="5"/>
  <c r="X460" i="5"/>
  <c r="X196" i="5"/>
  <c r="X240" i="5"/>
  <c r="X272" i="5"/>
  <c r="X585" i="5"/>
  <c r="X120" i="5"/>
  <c r="X252" i="5"/>
  <c r="X284" i="5"/>
  <c r="X261" i="5"/>
  <c r="X293" i="5"/>
  <c r="X608" i="5"/>
  <c r="X265" i="5"/>
  <c r="X574" i="5"/>
  <c r="X100" i="5"/>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D4" i="5" l="1"/>
  <c r="C4" i="5"/>
  <c r="C5" i="6"/>
  <c r="H31" i="6"/>
  <c r="D31" i="6" s="1"/>
  <c r="H51" i="6"/>
  <c r="D51" i="6" s="1"/>
  <c r="H21" i="6"/>
  <c r="K67" i="6" s="1"/>
  <c r="H46" i="6"/>
  <c r="C46" i="6" s="1"/>
  <c r="B69" i="4"/>
  <c r="A50" i="6" s="1"/>
  <c r="B57" i="4"/>
  <c r="A40" i="6" s="1"/>
  <c r="E4" i="5"/>
  <c r="D46" i="6"/>
  <c r="D21" i="6"/>
  <c r="C26" i="6"/>
  <c r="C41" i="6"/>
  <c r="C16" i="6"/>
  <c r="C36" i="6"/>
  <c r="F50" i="6"/>
  <c r="H50" i="6" s="1"/>
  <c r="D50" i="6" s="1"/>
  <c r="H25" i="6"/>
  <c r="D25" i="6" s="1"/>
  <c r="F30" i="6"/>
  <c r="H30" i="6" s="1"/>
  <c r="D30" i="6" s="1"/>
  <c r="F45" i="6"/>
  <c r="H45" i="6" s="1"/>
  <c r="D45" i="6" s="1"/>
  <c r="F35" i="6"/>
  <c r="H35" i="6" s="1"/>
  <c r="D35" i="6" s="1"/>
  <c r="F66" i="6"/>
  <c r="F40" i="6"/>
  <c r="H40" i="6" s="1"/>
  <c r="D40" i="6" s="1"/>
  <c r="D15" i="6"/>
  <c r="K66" i="6"/>
  <c r="C50" i="6"/>
  <c r="C30" i="6"/>
  <c r="C20" i="6"/>
  <c r="C15" i="6"/>
  <c r="D17" i="6"/>
  <c r="C17" i="6"/>
  <c r="K68" i="6"/>
  <c r="F47" i="6"/>
  <c r="H47" i="6" s="1"/>
  <c r="D47" i="6" s="1"/>
  <c r="H27" i="6"/>
  <c r="D27" i="6" s="1"/>
  <c r="F37" i="6"/>
  <c r="H37" i="6" s="1"/>
  <c r="D37" i="6" s="1"/>
  <c r="F68" i="6"/>
  <c r="F32" i="6"/>
  <c r="H32" i="6" s="1"/>
  <c r="D32" i="6" s="1"/>
  <c r="F52" i="6"/>
  <c r="H52" i="6" s="1"/>
  <c r="D52" i="6" s="1"/>
  <c r="F42" i="6"/>
  <c r="H42" i="6" s="1"/>
  <c r="D42" i="6" s="1"/>
  <c r="C22" i="6"/>
  <c r="C27" i="6"/>
  <c r="C52" i="6"/>
  <c r="C32" i="6"/>
  <c r="K65" i="6"/>
  <c r="D14" i="6"/>
  <c r="B79" i="4"/>
  <c r="A57" i="6" s="1"/>
  <c r="B85" i="4"/>
  <c r="A60" i="6" s="1"/>
  <c r="B77" i="4"/>
  <c r="A55" i="6" s="1"/>
  <c r="B49" i="4"/>
  <c r="A33" i="6" s="1"/>
  <c r="B31" i="4"/>
  <c r="A18" i="6" s="1"/>
  <c r="B87" i="4"/>
  <c r="A62" i="6" s="1"/>
  <c r="B75" i="4"/>
  <c r="A54" i="6" s="1"/>
  <c r="B81" i="4"/>
  <c r="A58" i="6" s="1"/>
  <c r="B43" i="4"/>
  <c r="A28" i="6" s="1"/>
  <c r="B55" i="4"/>
  <c r="A38" i="6" s="1"/>
  <c r="B67" i="4"/>
  <c r="A48" i="6" s="1"/>
  <c r="B61" i="4"/>
  <c r="A43" i="6" s="1"/>
  <c r="B89" i="4"/>
  <c r="A63" i="6" s="1"/>
  <c r="B37" i="4"/>
  <c r="A23" i="6" s="1"/>
  <c r="B83" i="4"/>
  <c r="A59" i="6" s="1"/>
  <c r="C14" i="6"/>
  <c r="F29" i="6"/>
  <c r="H29" i="6" s="1"/>
  <c r="D29" i="6" s="1"/>
  <c r="H24" i="6"/>
  <c r="D24" i="6" s="1"/>
  <c r="F44" i="6"/>
  <c r="H44" i="6" s="1"/>
  <c r="D44" i="6" s="1"/>
  <c r="F49" i="6"/>
  <c r="H49" i="6" s="1"/>
  <c r="D49" i="6" s="1"/>
  <c r="F65" i="6"/>
  <c r="C24" i="6"/>
  <c r="F54" i="6"/>
  <c r="C34" i="6"/>
  <c r="C19" i="6"/>
  <c r="F39" i="6"/>
  <c r="H39" i="6" s="1"/>
  <c r="D39" i="6" s="1"/>
  <c r="C39" i="6"/>
  <c r="C12" i="6"/>
  <c r="C11" i="6"/>
  <c r="C9" i="6"/>
  <c r="C10" i="6"/>
  <c r="C8" i="6"/>
  <c r="C7" i="6"/>
  <c r="C4" i="6"/>
  <c r="B71" i="4"/>
  <c r="A52" i="6" s="1"/>
  <c r="B65" i="4"/>
  <c r="A47" i="6" s="1"/>
  <c r="B53" i="4"/>
  <c r="A37" i="6" s="1"/>
  <c r="A27" i="6"/>
  <c r="B34" i="4"/>
  <c r="A21" i="6" s="1"/>
  <c r="B51" i="4"/>
  <c r="A35" i="6" s="1"/>
  <c r="A25" i="6"/>
  <c r="B63" i="4"/>
  <c r="A45" i="6" s="1"/>
  <c r="B32" i="4"/>
  <c r="A19" i="6" s="1"/>
  <c r="D55" i="4"/>
  <c r="D37" i="4"/>
  <c r="C52" i="5"/>
  <c r="C35" i="5"/>
  <c r="A17" i="6"/>
  <c r="B35" i="4"/>
  <c r="A22" i="6" s="1"/>
  <c r="C60" i="5"/>
  <c r="C44" i="5"/>
  <c r="C20" i="5"/>
  <c r="C36" i="5"/>
  <c r="C28" i="5"/>
  <c r="C12" i="5"/>
  <c r="B36" i="5"/>
  <c r="B64" i="5"/>
  <c r="B32" i="5"/>
  <c r="C59" i="5"/>
  <c r="C27" i="5"/>
  <c r="B60" i="5"/>
  <c r="B28" i="5"/>
  <c r="V28" i="5" s="1"/>
  <c r="B56" i="5"/>
  <c r="B24" i="5"/>
  <c r="C51" i="5"/>
  <c r="C19" i="5"/>
  <c r="B52" i="5"/>
  <c r="B20" i="5"/>
  <c r="V20" i="5" s="1"/>
  <c r="B48" i="5"/>
  <c r="B16" i="5"/>
  <c r="C43" i="5"/>
  <c r="C11" i="5"/>
  <c r="B44" i="5"/>
  <c r="B12" i="5"/>
  <c r="A15" i="6"/>
  <c r="B8" i="5"/>
  <c r="AB36" i="5"/>
  <c r="C58" i="5"/>
  <c r="C50" i="5"/>
  <c r="C42" i="5"/>
  <c r="C34" i="5"/>
  <c r="C26" i="5"/>
  <c r="C18" i="5"/>
  <c r="C10" i="5"/>
  <c r="C65" i="5"/>
  <c r="C57" i="5"/>
  <c r="C49" i="5"/>
  <c r="C41" i="5"/>
  <c r="C33" i="5"/>
  <c r="C25" i="5"/>
  <c r="C17" i="5"/>
  <c r="C9" i="5"/>
  <c r="B63" i="5"/>
  <c r="B59" i="5"/>
  <c r="B55" i="5"/>
  <c r="B51" i="5"/>
  <c r="B47" i="5"/>
  <c r="B43" i="5"/>
  <c r="B39" i="5"/>
  <c r="B35" i="5"/>
  <c r="B31" i="5"/>
  <c r="B27" i="5"/>
  <c r="B23" i="5"/>
  <c r="B19" i="5"/>
  <c r="B15" i="5"/>
  <c r="B11" i="5"/>
  <c r="B7" i="5"/>
  <c r="C64" i="5"/>
  <c r="C56" i="5"/>
  <c r="C48" i="5"/>
  <c r="C32" i="5"/>
  <c r="C24" i="5"/>
  <c r="C16" i="5"/>
  <c r="C8" i="5"/>
  <c r="C63" i="5"/>
  <c r="C55" i="5"/>
  <c r="C47" i="5"/>
  <c r="C39" i="5"/>
  <c r="C31" i="5"/>
  <c r="C23" i="5"/>
  <c r="C15" i="5"/>
  <c r="C7" i="5"/>
  <c r="B62" i="5"/>
  <c r="B58" i="5"/>
  <c r="B54" i="5"/>
  <c r="B50" i="5"/>
  <c r="B46" i="5"/>
  <c r="B42" i="5"/>
  <c r="B38" i="5"/>
  <c r="B34" i="5"/>
  <c r="B30" i="5"/>
  <c r="B26" i="5"/>
  <c r="B22" i="5"/>
  <c r="B18" i="5"/>
  <c r="B14" i="5"/>
  <c r="B10" i="5"/>
  <c r="B6" i="5"/>
  <c r="C62" i="5"/>
  <c r="C54" i="5"/>
  <c r="C46" i="5"/>
  <c r="C38" i="5"/>
  <c r="C30" i="5"/>
  <c r="C22" i="5"/>
  <c r="C14" i="5"/>
  <c r="C6" i="5"/>
  <c r="C5" i="5"/>
  <c r="AB5" i="5" s="1"/>
  <c r="C61" i="5"/>
  <c r="C53" i="5"/>
  <c r="C45" i="5"/>
  <c r="C37" i="5"/>
  <c r="C29" i="5"/>
  <c r="C21" i="5"/>
  <c r="C13" i="5"/>
  <c r="B65" i="5"/>
  <c r="B61" i="5"/>
  <c r="B57" i="5"/>
  <c r="B53" i="5"/>
  <c r="B49" i="5"/>
  <c r="B45" i="5"/>
  <c r="B41" i="5"/>
  <c r="B37" i="5"/>
  <c r="B33" i="5"/>
  <c r="B29" i="5"/>
  <c r="B25" i="5"/>
  <c r="B21" i="5"/>
  <c r="B17" i="5"/>
  <c r="B13" i="5"/>
  <c r="B9" i="5"/>
  <c r="D74" i="4"/>
  <c r="D31" i="4"/>
  <c r="G55" i="4"/>
  <c r="D49" i="4"/>
  <c r="D67" i="4"/>
  <c r="D43" i="4"/>
  <c r="G64" i="6"/>
  <c r="G43" i="4"/>
  <c r="G37" i="4"/>
  <c r="G67" i="4"/>
  <c r="G74" i="4"/>
  <c r="G61" i="4"/>
  <c r="G31" i="4"/>
  <c r="B56" i="4"/>
  <c r="A39" i="6" s="1"/>
  <c r="A24" i="6"/>
  <c r="B68" i="4"/>
  <c r="A49" i="6" s="1"/>
  <c r="B62" i="4"/>
  <c r="A44" i="6" s="1"/>
  <c r="C51" i="6" l="1"/>
  <c r="C35" i="6"/>
  <c r="C21" i="6"/>
  <c r="C31" i="6"/>
  <c r="V51" i="5"/>
  <c r="R51" i="5" s="1"/>
  <c r="C45" i="6"/>
  <c r="C40" i="6"/>
  <c r="AB64" i="5"/>
  <c r="C25" i="6"/>
  <c r="C42" i="6"/>
  <c r="C47" i="6"/>
  <c r="C37" i="6"/>
  <c r="C44" i="6"/>
  <c r="C29" i="6"/>
  <c r="C2" i="6"/>
  <c r="B2" i="6"/>
  <c r="F58" i="6"/>
  <c r="H58" i="6" s="1"/>
  <c r="F55" i="6"/>
  <c r="F60" i="6"/>
  <c r="H60" i="6" s="1"/>
  <c r="F57" i="6"/>
  <c r="H57" i="6" s="1"/>
  <c r="F62" i="6"/>
  <c r="H62" i="6" s="1"/>
  <c r="F63" i="6"/>
  <c r="H63" i="6" s="1"/>
  <c r="H54" i="6"/>
  <c r="F59" i="6"/>
  <c r="H59" i="6" s="1"/>
  <c r="C49" i="6"/>
  <c r="AB60" i="5"/>
  <c r="V59" i="5"/>
  <c r="H59" i="5" s="1"/>
  <c r="V36" i="5"/>
  <c r="G36" i="5" s="1"/>
  <c r="V12" i="5"/>
  <c r="J12" i="5" s="1"/>
  <c r="F20" i="5"/>
  <c r="I20" i="5"/>
  <c r="H20" i="5"/>
  <c r="J20" i="5"/>
  <c r="E20" i="5"/>
  <c r="R20" i="5"/>
  <c r="G20" i="5"/>
  <c r="E12" i="5"/>
  <c r="E28" i="5"/>
  <c r="R28" i="5"/>
  <c r="I28" i="5"/>
  <c r="F28" i="5"/>
  <c r="J28" i="5"/>
  <c r="G28" i="5"/>
  <c r="H28" i="5"/>
  <c r="AB44" i="5"/>
  <c r="AB52" i="5"/>
  <c r="AB20" i="5"/>
  <c r="V44" i="5"/>
  <c r="V52" i="5"/>
  <c r="V60" i="5"/>
  <c r="AB12" i="5"/>
  <c r="AB28" i="5"/>
  <c r="E51" i="5"/>
  <c r="X51" i="5" s="1"/>
  <c r="V7" i="5"/>
  <c r="V16" i="5"/>
  <c r="G16" i="5" s="1"/>
  <c r="AB16" i="5"/>
  <c r="AB11" i="5"/>
  <c r="AB43" i="5"/>
  <c r="V25" i="5"/>
  <c r="G25" i="5" s="1"/>
  <c r="V26" i="5"/>
  <c r="G26" i="5" s="1"/>
  <c r="V5" i="5"/>
  <c r="G5" i="5" s="1"/>
  <c r="AB9" i="5"/>
  <c r="AB6" i="5"/>
  <c r="AB38" i="5"/>
  <c r="V15" i="5"/>
  <c r="G15" i="5" s="1"/>
  <c r="V24" i="5"/>
  <c r="G24" i="5" s="1"/>
  <c r="AB24" i="5"/>
  <c r="AB15" i="5"/>
  <c r="AB47" i="5"/>
  <c r="V33" i="5"/>
  <c r="V34" i="5"/>
  <c r="V6" i="5"/>
  <c r="G6" i="5" s="1"/>
  <c r="AB45" i="5"/>
  <c r="V21" i="5"/>
  <c r="V14" i="5"/>
  <c r="AB10" i="5"/>
  <c r="AB42" i="5"/>
  <c r="V23" i="5"/>
  <c r="V32" i="5"/>
  <c r="G32" i="5" s="1"/>
  <c r="AB32" i="5"/>
  <c r="AB19" i="5"/>
  <c r="AB51" i="5"/>
  <c r="V41" i="5"/>
  <c r="G41" i="5" s="1"/>
  <c r="V42" i="5"/>
  <c r="G42" i="5" s="1"/>
  <c r="AB37" i="5"/>
  <c r="F69" i="6"/>
  <c r="C69" i="6" s="1"/>
  <c r="AB41" i="5"/>
  <c r="AB13" i="5"/>
  <c r="AB49" i="5"/>
  <c r="V29" i="5"/>
  <c r="G29" i="5" s="1"/>
  <c r="V22" i="5"/>
  <c r="G22" i="5" s="1"/>
  <c r="AB14" i="5"/>
  <c r="AB46" i="5"/>
  <c r="V31" i="5"/>
  <c r="G31" i="5" s="1"/>
  <c r="V40" i="5"/>
  <c r="AB40" i="5"/>
  <c r="AB23" i="5"/>
  <c r="AB55" i="5"/>
  <c r="V49" i="5"/>
  <c r="G49" i="5" s="1"/>
  <c r="V50" i="5"/>
  <c r="G50" i="5" s="1"/>
  <c r="V11" i="5"/>
  <c r="AB34" i="5"/>
  <c r="AB21" i="5"/>
  <c r="V30" i="5"/>
  <c r="G30" i="5" s="1"/>
  <c r="AB18" i="5"/>
  <c r="AB50" i="5"/>
  <c r="V39" i="5"/>
  <c r="G39" i="5" s="1"/>
  <c r="V48" i="5"/>
  <c r="G48" i="5" s="1"/>
  <c r="AB48" i="5"/>
  <c r="AB27" i="5"/>
  <c r="AB59" i="5"/>
  <c r="V57" i="5"/>
  <c r="G57" i="5" s="1"/>
  <c r="V58" i="5"/>
  <c r="G58" i="5" s="1"/>
  <c r="V62" i="5"/>
  <c r="V13" i="5"/>
  <c r="AB53" i="5"/>
  <c r="AB25" i="5"/>
  <c r="AB57" i="5"/>
  <c r="V45" i="5"/>
  <c r="G45" i="5" s="1"/>
  <c r="V38" i="5"/>
  <c r="AB22" i="5"/>
  <c r="AB54" i="5"/>
  <c r="V47" i="5"/>
  <c r="G47" i="5" s="1"/>
  <c r="V56" i="5"/>
  <c r="AB56" i="5"/>
  <c r="AB31" i="5"/>
  <c r="AB63" i="5"/>
  <c r="V65" i="5"/>
  <c r="G65" i="5" s="1"/>
  <c r="V43" i="5"/>
  <c r="AB29" i="5"/>
  <c r="AB61" i="5"/>
  <c r="V53" i="5"/>
  <c r="V46" i="5"/>
  <c r="G46" i="5" s="1"/>
  <c r="AB26" i="5"/>
  <c r="AB58" i="5"/>
  <c r="V55" i="5"/>
  <c r="G55" i="5" s="1"/>
  <c r="V64" i="5"/>
  <c r="G64" i="5" s="1"/>
  <c r="AB35" i="5"/>
  <c r="V9" i="5"/>
  <c r="G9" i="5" s="1"/>
  <c r="V10" i="5"/>
  <c r="G10" i="5" s="1"/>
  <c r="E36" i="5"/>
  <c r="H36" i="5"/>
  <c r="F36" i="5"/>
  <c r="J36" i="5"/>
  <c r="V19" i="5"/>
  <c r="V27" i="5"/>
  <c r="V35" i="5"/>
  <c r="AB17" i="5"/>
  <c r="V37" i="5"/>
  <c r="AB33" i="5"/>
  <c r="AB65" i="5"/>
  <c r="V61" i="5"/>
  <c r="V54" i="5"/>
  <c r="G54" i="5" s="1"/>
  <c r="AB30" i="5"/>
  <c r="AB62" i="5"/>
  <c r="V63" i="5"/>
  <c r="G63" i="5" s="1"/>
  <c r="V8" i="5"/>
  <c r="G8" i="5" s="1"/>
  <c r="AB8" i="5"/>
  <c r="AB7" i="5"/>
  <c r="AB39" i="5"/>
  <c r="V17" i="5"/>
  <c r="V18" i="5"/>
  <c r="G18" i="5" s="1"/>
  <c r="X20" i="5"/>
  <c r="B64" i="6"/>
  <c r="H64" i="6"/>
  <c r="S28" i="5"/>
  <c r="T28" i="5" s="1"/>
  <c r="S12" i="5"/>
  <c r="T12" i="5" s="1"/>
  <c r="S51" i="5"/>
  <c r="S20" i="5"/>
  <c r="J51" i="5" l="1"/>
  <c r="H51" i="5"/>
  <c r="R36" i="5"/>
  <c r="G51" i="5"/>
  <c r="I51" i="5"/>
  <c r="I36" i="5"/>
  <c r="F51" i="5"/>
  <c r="D57" i="6"/>
  <c r="C57" i="6"/>
  <c r="D60" i="6"/>
  <c r="C60" i="6"/>
  <c r="F56" i="6"/>
  <c r="H56" i="6" s="1"/>
  <c r="H55" i="6"/>
  <c r="D58" i="6"/>
  <c r="C58" i="6"/>
  <c r="D59" i="6"/>
  <c r="C59" i="6"/>
  <c r="D54" i="6"/>
  <c r="C54" i="6"/>
  <c r="D63" i="6"/>
  <c r="C63" i="6"/>
  <c r="D62" i="6"/>
  <c r="C62" i="6"/>
  <c r="G59" i="5"/>
  <c r="E59" i="5"/>
  <c r="I59" i="5"/>
  <c r="F59" i="5"/>
  <c r="R59" i="5"/>
  <c r="J59" i="5"/>
  <c r="G67" i="6"/>
  <c r="H67" i="6" s="1"/>
  <c r="D67" i="6" s="1"/>
  <c r="G12" i="5"/>
  <c r="I12" i="5"/>
  <c r="F12" i="5"/>
  <c r="H12" i="5"/>
  <c r="R12" i="5"/>
  <c r="X12" i="5"/>
  <c r="X28" i="5"/>
  <c r="G60" i="5"/>
  <c r="F60" i="5"/>
  <c r="R60" i="5"/>
  <c r="E60" i="5"/>
  <c r="I60" i="5"/>
  <c r="H60" i="5"/>
  <c r="J60" i="5"/>
  <c r="E52" i="5"/>
  <c r="R52" i="5"/>
  <c r="J52" i="5"/>
  <c r="H52" i="5"/>
  <c r="F52" i="5"/>
  <c r="I52" i="5"/>
  <c r="G52" i="5"/>
  <c r="E44" i="5"/>
  <c r="J44" i="5"/>
  <c r="H44" i="5"/>
  <c r="R44" i="5"/>
  <c r="F44" i="5"/>
  <c r="I44" i="5"/>
  <c r="G44" i="5"/>
  <c r="R61" i="5"/>
  <c r="F61" i="5"/>
  <c r="E61" i="5"/>
  <c r="J61" i="5"/>
  <c r="H61" i="5"/>
  <c r="I61" i="5"/>
  <c r="E19" i="5"/>
  <c r="R19" i="5"/>
  <c r="F19" i="5"/>
  <c r="H19" i="5"/>
  <c r="I19" i="5"/>
  <c r="J19" i="5"/>
  <c r="G19" i="5"/>
  <c r="F53" i="5"/>
  <c r="I53" i="5"/>
  <c r="E53" i="5"/>
  <c r="R53" i="5"/>
  <c r="J53" i="5"/>
  <c r="H53" i="5"/>
  <c r="E13" i="5"/>
  <c r="F13" i="5"/>
  <c r="H13" i="5"/>
  <c r="I13" i="5"/>
  <c r="R13" i="5"/>
  <c r="J13" i="5"/>
  <c r="G53" i="5"/>
  <c r="F43" i="5"/>
  <c r="E43" i="5"/>
  <c r="H43" i="5"/>
  <c r="I43" i="5"/>
  <c r="J43" i="5"/>
  <c r="R43" i="5"/>
  <c r="G43" i="5"/>
  <c r="E47" i="5"/>
  <c r="I47" i="5"/>
  <c r="F47" i="5"/>
  <c r="R47" i="5"/>
  <c r="J47" i="5"/>
  <c r="H47" i="5"/>
  <c r="H38" i="5"/>
  <c r="I38" i="5"/>
  <c r="R38" i="5"/>
  <c r="E38" i="5"/>
  <c r="F38" i="5"/>
  <c r="J38" i="5"/>
  <c r="G13" i="5"/>
  <c r="E57" i="5"/>
  <c r="I57" i="5"/>
  <c r="H57" i="5"/>
  <c r="F57" i="5"/>
  <c r="R57" i="5"/>
  <c r="J57" i="5"/>
  <c r="E18" i="5"/>
  <c r="F18" i="5"/>
  <c r="J18" i="5"/>
  <c r="H18" i="5"/>
  <c r="R18" i="5"/>
  <c r="I18" i="5"/>
  <c r="E64" i="5"/>
  <c r="F64" i="5"/>
  <c r="I64" i="5"/>
  <c r="R64" i="5"/>
  <c r="J64" i="5"/>
  <c r="H64" i="5"/>
  <c r="G38" i="5"/>
  <c r="E29" i="5"/>
  <c r="R29" i="5"/>
  <c r="I29" i="5"/>
  <c r="H29" i="5"/>
  <c r="J29" i="5"/>
  <c r="F29" i="5"/>
  <c r="I42" i="5"/>
  <c r="F42" i="5"/>
  <c r="E42" i="5"/>
  <c r="H42" i="5"/>
  <c r="R42" i="5"/>
  <c r="J42" i="5"/>
  <c r="E7" i="5"/>
  <c r="I7" i="5"/>
  <c r="J7" i="5"/>
  <c r="R7" i="5"/>
  <c r="H7" i="5"/>
  <c r="F7" i="5"/>
  <c r="I65" i="5"/>
  <c r="E65" i="5"/>
  <c r="R65" i="5"/>
  <c r="J65" i="5"/>
  <c r="F65" i="5"/>
  <c r="H65" i="5"/>
  <c r="R62" i="5"/>
  <c r="E62" i="5"/>
  <c r="I62" i="5"/>
  <c r="H62" i="5"/>
  <c r="F62" i="5"/>
  <c r="J62" i="5"/>
  <c r="F23" i="5"/>
  <c r="E23" i="5"/>
  <c r="H23" i="5"/>
  <c r="J23" i="5"/>
  <c r="I23" i="5"/>
  <c r="R23" i="5"/>
  <c r="E17" i="5"/>
  <c r="J17" i="5"/>
  <c r="H17" i="5"/>
  <c r="I17" i="5"/>
  <c r="R17" i="5"/>
  <c r="F17" i="5"/>
  <c r="E56" i="5"/>
  <c r="R56" i="5"/>
  <c r="F56" i="5"/>
  <c r="I56" i="5"/>
  <c r="J56" i="5"/>
  <c r="H56" i="5"/>
  <c r="J63" i="5"/>
  <c r="E63" i="5"/>
  <c r="H63" i="5"/>
  <c r="I63" i="5"/>
  <c r="F63" i="5"/>
  <c r="R63" i="5"/>
  <c r="R48" i="5"/>
  <c r="I48" i="5"/>
  <c r="E48" i="5"/>
  <c r="H48" i="5"/>
  <c r="F48" i="5"/>
  <c r="J48" i="5"/>
  <c r="R49" i="5"/>
  <c r="E49" i="5"/>
  <c r="F49" i="5"/>
  <c r="J49" i="5"/>
  <c r="H49" i="5"/>
  <c r="I49" i="5"/>
  <c r="E14" i="5"/>
  <c r="F14" i="5"/>
  <c r="I14" i="5"/>
  <c r="J14" i="5"/>
  <c r="R14" i="5"/>
  <c r="H14" i="5"/>
  <c r="R33" i="5"/>
  <c r="E33" i="5"/>
  <c r="H33" i="5"/>
  <c r="I33" i="5"/>
  <c r="F33" i="5"/>
  <c r="J33" i="5"/>
  <c r="E35" i="5"/>
  <c r="J35" i="5"/>
  <c r="F35" i="5"/>
  <c r="H35" i="5"/>
  <c r="R35" i="5"/>
  <c r="I35" i="5"/>
  <c r="G35" i="5"/>
  <c r="E9" i="5"/>
  <c r="H9" i="5"/>
  <c r="F9" i="5"/>
  <c r="I9" i="5"/>
  <c r="J9" i="5"/>
  <c r="R9" i="5"/>
  <c r="G56" i="5"/>
  <c r="R45" i="5"/>
  <c r="E45" i="5"/>
  <c r="I45" i="5"/>
  <c r="J45" i="5"/>
  <c r="H45" i="5"/>
  <c r="F45" i="5"/>
  <c r="G62" i="5"/>
  <c r="G14" i="5"/>
  <c r="E6" i="5"/>
  <c r="F6" i="5"/>
  <c r="J6" i="5"/>
  <c r="H6" i="5"/>
  <c r="R6" i="5"/>
  <c r="I6" i="5"/>
  <c r="I54" i="5"/>
  <c r="J54" i="5"/>
  <c r="E54" i="5"/>
  <c r="R54" i="5"/>
  <c r="H54" i="5"/>
  <c r="F54" i="5"/>
  <c r="G17" i="5"/>
  <c r="X36" i="5"/>
  <c r="F55" i="5"/>
  <c r="I55" i="5"/>
  <c r="E55" i="5"/>
  <c r="H55" i="5"/>
  <c r="R55" i="5"/>
  <c r="J55" i="5"/>
  <c r="J46" i="5"/>
  <c r="H46" i="5"/>
  <c r="R46" i="5"/>
  <c r="E46" i="5"/>
  <c r="F46" i="5"/>
  <c r="I46" i="5"/>
  <c r="E58" i="5"/>
  <c r="H58" i="5"/>
  <c r="R58" i="5"/>
  <c r="I58" i="5"/>
  <c r="F58" i="5"/>
  <c r="J58" i="5"/>
  <c r="R30" i="5"/>
  <c r="E30" i="5"/>
  <c r="I30" i="5"/>
  <c r="H30" i="5"/>
  <c r="F30" i="5"/>
  <c r="J30" i="5"/>
  <c r="E11" i="5"/>
  <c r="R11" i="5"/>
  <c r="H11" i="5"/>
  <c r="J11" i="5"/>
  <c r="F11" i="5"/>
  <c r="I11" i="5"/>
  <c r="G11" i="5"/>
  <c r="H40" i="5"/>
  <c r="R40" i="5"/>
  <c r="R24" i="5"/>
  <c r="E24" i="5"/>
  <c r="J24" i="5"/>
  <c r="F24" i="5"/>
  <c r="I24" i="5"/>
  <c r="H24" i="5"/>
  <c r="G66" i="6"/>
  <c r="H66" i="6" s="1"/>
  <c r="H25" i="5"/>
  <c r="I25" i="5"/>
  <c r="R25" i="5"/>
  <c r="E25" i="5"/>
  <c r="F25" i="5"/>
  <c r="J25" i="5"/>
  <c r="J41" i="5"/>
  <c r="E41" i="5"/>
  <c r="R41" i="5"/>
  <c r="I41" i="5"/>
  <c r="F41" i="5"/>
  <c r="H41" i="5"/>
  <c r="J21" i="5"/>
  <c r="E21" i="5"/>
  <c r="F21" i="5"/>
  <c r="H21" i="5"/>
  <c r="I21" i="5"/>
  <c r="R21" i="5"/>
  <c r="F34" i="5"/>
  <c r="R34" i="5"/>
  <c r="E34" i="5"/>
  <c r="J34" i="5"/>
  <c r="I34" i="5"/>
  <c r="H34" i="5"/>
  <c r="G68" i="6"/>
  <c r="H68" i="6" s="1"/>
  <c r="E39" i="5"/>
  <c r="F39" i="5"/>
  <c r="J39" i="5"/>
  <c r="H39" i="5"/>
  <c r="I39" i="5"/>
  <c r="R39" i="5"/>
  <c r="G61" i="5"/>
  <c r="I37" i="5"/>
  <c r="R37" i="5"/>
  <c r="E37" i="5"/>
  <c r="J37" i="5"/>
  <c r="H37" i="5"/>
  <c r="F37" i="5"/>
  <c r="E27" i="5"/>
  <c r="J27" i="5"/>
  <c r="I27" i="5"/>
  <c r="F27" i="5"/>
  <c r="H27" i="5"/>
  <c r="R27" i="5"/>
  <c r="G27" i="5"/>
  <c r="R50" i="5"/>
  <c r="E50" i="5"/>
  <c r="I50" i="5"/>
  <c r="H50" i="5"/>
  <c r="F50" i="5"/>
  <c r="J50" i="5"/>
  <c r="H22" i="5"/>
  <c r="J22" i="5"/>
  <c r="I22" i="5"/>
  <c r="E22" i="5"/>
  <c r="R22" i="5"/>
  <c r="F22" i="5"/>
  <c r="G21" i="5"/>
  <c r="G65" i="6"/>
  <c r="H65" i="6" s="1"/>
  <c r="E16" i="5"/>
  <c r="H16" i="5"/>
  <c r="J16" i="5"/>
  <c r="F16" i="5"/>
  <c r="R16" i="5"/>
  <c r="I16" i="5"/>
  <c r="E32" i="5"/>
  <c r="F32" i="5"/>
  <c r="R32" i="5"/>
  <c r="H32" i="5"/>
  <c r="I32" i="5"/>
  <c r="J32" i="5"/>
  <c r="G34" i="5"/>
  <c r="E15" i="5"/>
  <c r="I15" i="5"/>
  <c r="R15" i="5"/>
  <c r="F15" i="5"/>
  <c r="J15" i="5"/>
  <c r="H15" i="5"/>
  <c r="J5" i="5"/>
  <c r="H5" i="5"/>
  <c r="E5" i="5"/>
  <c r="F5" i="5"/>
  <c r="I5" i="5"/>
  <c r="R5" i="5"/>
  <c r="E8" i="5"/>
  <c r="I8" i="5"/>
  <c r="H8" i="5"/>
  <c r="R8" i="5"/>
  <c r="J8" i="5"/>
  <c r="F8" i="5"/>
  <c r="G37" i="5"/>
  <c r="E10" i="5"/>
  <c r="F10" i="5"/>
  <c r="I10" i="5"/>
  <c r="J10" i="5"/>
  <c r="H10" i="5"/>
  <c r="R10" i="5"/>
  <c r="E31" i="5"/>
  <c r="J31" i="5"/>
  <c r="I31" i="5"/>
  <c r="H31" i="5"/>
  <c r="R31" i="5"/>
  <c r="F31" i="5"/>
  <c r="G23" i="5"/>
  <c r="G33" i="5"/>
  <c r="I26" i="5"/>
  <c r="F26" i="5"/>
  <c r="E26" i="5"/>
  <c r="R26" i="5"/>
  <c r="J26" i="5"/>
  <c r="H26" i="5"/>
  <c r="G7" i="5"/>
  <c r="C64" i="6"/>
  <c r="D64" i="6"/>
  <c r="S59" i="5"/>
  <c r="S44" i="5"/>
  <c r="S52" i="5"/>
  <c r="T44" i="5"/>
  <c r="T52" i="5"/>
  <c r="S60" i="5"/>
  <c r="T20" i="5"/>
  <c r="T59" i="5"/>
  <c r="T60" i="5"/>
  <c r="S36" i="5"/>
  <c r="T51" i="5"/>
  <c r="D55" i="6" l="1"/>
  <c r="C55" i="6"/>
  <c r="D56" i="6"/>
  <c r="C56" i="6"/>
  <c r="X59" i="5"/>
  <c r="C67" i="6"/>
  <c r="X40" i="5"/>
  <c r="X60" i="5"/>
  <c r="X52" i="5"/>
  <c r="X44" i="5"/>
  <c r="G69" i="6" a="1"/>
  <c r="G69" i="6" s="1"/>
  <c r="H69" i="6" s="1"/>
  <c r="H70" i="6" s="1"/>
  <c r="D2" i="6" s="1"/>
  <c r="X5" i="5"/>
  <c r="X15" i="5"/>
  <c r="C68" i="6"/>
  <c r="D68" i="6"/>
  <c r="X58" i="5"/>
  <c r="X23" i="5"/>
  <c r="X41" i="5"/>
  <c r="D66" i="6"/>
  <c r="C66" i="6"/>
  <c r="X30" i="5"/>
  <c r="X35" i="5"/>
  <c r="X49" i="5"/>
  <c r="X57" i="5"/>
  <c r="X53" i="5"/>
  <c r="X21" i="5"/>
  <c r="X46" i="5"/>
  <c r="X54" i="5"/>
  <c r="X6" i="5"/>
  <c r="X17" i="5"/>
  <c r="X7" i="5"/>
  <c r="X19" i="5"/>
  <c r="X34" i="5"/>
  <c r="X11" i="5"/>
  <c r="X8" i="5"/>
  <c r="X65" i="5"/>
  <c r="X14" i="5"/>
  <c r="X56" i="5"/>
  <c r="X43" i="5"/>
  <c r="X22" i="5"/>
  <c r="X50" i="5"/>
  <c r="X27" i="5"/>
  <c r="X55" i="5"/>
  <c r="X45" i="5"/>
  <c r="X9" i="5"/>
  <c r="D65" i="6"/>
  <c r="C65" i="6"/>
  <c r="X62" i="5"/>
  <c r="X64" i="5"/>
  <c r="X38" i="5"/>
  <c r="X13" i="5"/>
  <c r="X18" i="5"/>
  <c r="X26" i="5"/>
  <c r="X10" i="5"/>
  <c r="X16" i="5"/>
  <c r="X25" i="5"/>
  <c r="X37" i="5"/>
  <c r="X24" i="5"/>
  <c r="X33" i="5"/>
  <c r="X63" i="5"/>
  <c r="X31" i="5"/>
  <c r="X32" i="5"/>
  <c r="X39" i="5"/>
  <c r="X48" i="5"/>
  <c r="X42" i="5"/>
  <c r="X29" i="5"/>
  <c r="X47" i="5"/>
  <c r="X61" i="5"/>
  <c r="S40" i="5"/>
  <c r="T40" i="5"/>
  <c r="T36" i="5"/>
  <c r="S13" i="5"/>
  <c r="S25" i="5"/>
  <c r="S33" i="5"/>
  <c r="S42" i="5"/>
  <c r="S30" i="5"/>
  <c r="S49" i="5"/>
  <c r="S57" i="5"/>
  <c r="S17" i="5"/>
  <c r="S31" i="5"/>
  <c r="S61" i="5"/>
  <c r="S18" i="5"/>
  <c r="S32" i="5"/>
  <c r="S14" i="5"/>
  <c r="S55" i="5"/>
  <c r="S5" i="5"/>
  <c r="S58" i="5"/>
  <c r="S8" i="5"/>
  <c r="S41" i="5"/>
  <c r="S35" i="5"/>
  <c r="S53" i="5"/>
  <c r="S46" i="5"/>
  <c r="S7" i="5"/>
  <c r="S22" i="5"/>
  <c r="S45" i="5"/>
  <c r="S62" i="5"/>
  <c r="S26" i="5"/>
  <c r="S39" i="5"/>
  <c r="S29" i="5"/>
  <c r="S54" i="5"/>
  <c r="S56" i="5"/>
  <c r="S37" i="5"/>
  <c r="S63" i="5"/>
  <c r="S15" i="5"/>
  <c r="S34" i="5"/>
  <c r="S10" i="5"/>
  <c r="S24" i="5"/>
  <c r="S43" i="5"/>
  <c r="S23" i="5"/>
  <c r="S65" i="5"/>
  <c r="S50" i="5"/>
  <c r="S64" i="5"/>
  <c r="S6" i="5"/>
  <c r="S11" i="5"/>
  <c r="S9" i="5"/>
  <c r="S16" i="5"/>
  <c r="S48" i="5"/>
  <c r="S47" i="5"/>
  <c r="S21" i="5"/>
  <c r="S19" i="5"/>
  <c r="S27" i="5"/>
  <c r="S38" i="5"/>
  <c r="T38" i="5" l="1"/>
  <c r="T11" i="5"/>
  <c r="T10" i="5"/>
  <c r="T39" i="5"/>
  <c r="T27" i="5"/>
  <c r="T6" i="5"/>
  <c r="T34" i="5"/>
  <c r="T19" i="5"/>
  <c r="T64" i="5"/>
  <c r="T15" i="5"/>
  <c r="T62" i="5"/>
  <c r="T8" i="5"/>
  <c r="T31" i="5"/>
  <c r="T13" i="5"/>
  <c r="T61" i="5"/>
  <c r="T21" i="5"/>
  <c r="T50" i="5"/>
  <c r="T63" i="5"/>
  <c r="T45" i="5"/>
  <c r="T58" i="5"/>
  <c r="T17" i="5"/>
  <c r="T47" i="5"/>
  <c r="T65" i="5"/>
  <c r="T37" i="5"/>
  <c r="T22" i="5"/>
  <c r="T5" i="5"/>
  <c r="T57" i="5"/>
  <c r="T43" i="5"/>
  <c r="T54" i="5"/>
  <c r="T46" i="5"/>
  <c r="T14" i="5"/>
  <c r="T48" i="5"/>
  <c r="T23" i="5"/>
  <c r="T56" i="5"/>
  <c r="T7" i="5"/>
  <c r="T55" i="5"/>
  <c r="T49" i="5"/>
  <c r="T18" i="5"/>
  <c r="T26" i="5"/>
  <c r="T41" i="5"/>
  <c r="T25" i="5"/>
  <c r="T16" i="5"/>
  <c r="T30" i="5"/>
  <c r="T42" i="5"/>
  <c r="T35" i="5"/>
  <c r="T33" i="5"/>
  <c r="T9" i="5"/>
  <c r="T24" i="5"/>
  <c r="T29" i="5"/>
  <c r="T53" i="5"/>
  <c r="T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<sst xmlns="http://schemas.openxmlformats.org/spreadsheetml/2006/main" count="22399" uniqueCount="15809">
  <si>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</si>
  <si>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</si>
  <si>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</si>
  <si>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</si>
  <si>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</si>
  <si>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</si>
  <si>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</si>
  <si>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</si>
  <si>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</si>
  <si>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</si>
  <si>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</si>
  <si>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</si>
  <si>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</si>
  <si>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</si>
  <si>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</si>
  <si>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</si>
  <si>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</si>
  <si>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</si>
  <si>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</si>
  <si>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</si>
  <si>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</si>
  <si>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</si>
  <si>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</si>
  <si>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</si>
  <si>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</si>
  <si>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</si>
  <si>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</si>
  <si>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</si>
  <si>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</si>
  <si>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</si>
  <si>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</si>
  <si>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</si>
  <si>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</si>
  <si>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</si>
  <si>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</si>
  <si>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</si>
  <si>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</si>
  <si>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</si>
  <si>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</si>
  <si>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</si>
  <si>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</si>
  <si>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</si>
  <si>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</si>
  <si>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</si>
  <si>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</si>
  <si>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</si>
  <si>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</si>
  <si>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</si>
  <si>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</si>
  <si>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</si>
  <si>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</si>
  <si>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</si>
  <si>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</si>
  <si>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</si>
  <si>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</si>
  <si>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</si>
  <si>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</si>
  <si>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</si>
  <si>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</si>
  <si>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</si>
  <si>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</si>
  <si>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</si>
  <si>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</si>
  <si>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</si>
  <si>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</si>
  <si>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</si>
  <si>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</si>
  <si>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</si>
  <si>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</si>
  <si>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</si>
  <si>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</si>
  <si>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</si>
  <si>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</si>
  <si>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</si>
  <si>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</si>
  <si>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</si>
  <si>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</si>
  <si>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</si>
  <si>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</si>
  <si>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</si>
  <si>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</si>
  <si>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</si>
  <si>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</si>
  <si>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</si>
  <si>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</si>
  <si>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</si>
  <si>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</si>
  <si>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</si>
  <si>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</si>
  <si>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</si>
  <si>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</si>
  <si>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</si>
  <si>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</si>
  <si>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</si>
  <si>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</si>
  <si>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</si>
  <si>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</si>
  <si>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</si>
  <si>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</si>
  <si>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</si>
  <si>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</si>
  <si>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</si>
  <si>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</si>
  <si>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</si>
  <si>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</si>
  <si>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</si>
  <si>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</si>
  <si>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</si>
  <si>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</si>
  <si>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</si>
  <si>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</si>
  <si>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</si>
  <si>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</si>
  <si>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</si>
  <si>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</si>
  <si>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</si>
  <si>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</si>
  <si>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</si>
  <si>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</si>
  <si>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</si>
  <si>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</si>
  <si>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</si>
  <si>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</si>
  <si>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</si>
  <si>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</si>
  <si>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</si>
  <si>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</si>
  <si>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</si>
  <si>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</si>
  <si>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</si>
  <si>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</si>
  <si>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</si>
  <si>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</si>
  <si>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</si>
  <si>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</si>
  <si>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</si>
  <si>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</si>
  <si>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</si>
  <si>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</si>
  <si>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</si>
  <si>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</si>
  <si>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</si>
  <si>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</si>
  <si>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</si>
  <si>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</si>
  <si>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</si>
  <si>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</si>
  <si>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</si>
  <si>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</si>
  <si>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</si>
  <si>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</si>
  <si>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</si>
  <si>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</si>
  <si>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</si>
  <si>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</si>
  <si>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</si>
  <si>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</si>
  <si>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</si>
  <si>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</si>
  <si>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</si>
  <si>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</si>
  <si>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</si>
  <si>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</si>
  <si>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</si>
  <si>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</si>
  <si>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</si>
  <si>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</si>
  <si>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</si>
  <si>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</si>
  <si>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</si>
  <si>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</si>
  <si>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</si>
  <si>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</si>
  <si>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</si>
  <si>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</si>
  <si>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</si>
  <si>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</si>
  <si>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</si>
  <si>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</si>
  <si>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</si>
  <si>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</si>
  <si>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</si>
  <si>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</si>
  <si>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</si>
  <si>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</si>
  <si>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</si>
  <si>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</si>
  <si>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</si>
  <si>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</si>
  <si>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</si>
  <si>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</si>
  <si>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</si>
  <si>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</si>
  <si>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</si>
  <si>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</si>
  <si>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</si>
  <si>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</si>
  <si>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</si>
  <si>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</si>
  <si>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</si>
  <si>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</si>
  <si>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</si>
  <si>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</si>
  <si>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</si>
  <si>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</si>
  <si>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</si>
  <si>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</si>
  <si>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</si>
  <si>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</si>
  <si>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</si>
  <si>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</si>
  <si>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</si>
  <si>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</si>
  <si>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</si>
  <si>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</si>
  <si>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</si>
  <si>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</si>
  <si>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</si>
  <si>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</si>
  <si>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</si>
  <si>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</si>
  <si>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</si>
  <si>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</si>
  <si>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</si>
  <si>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</si>
  <si>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</si>
  <si>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</si>
  <si>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</si>
  <si>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</si>
  <si>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</si>
  <si>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</si>
  <si>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</si>
  <si>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</si>
  <si>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</si>
  <si>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</si>
  <si>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</si>
  <si>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</si>
  <si>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</si>
  <si>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</si>
  <si>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</si>
  <si>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</si>
  <si>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</si>
  <si>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</si>
  <si>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</si>
  <si>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</si>
  <si>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</si>
  <si>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</si>
  <si>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</si>
  <si>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</si>
  <si>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</si>
  <si>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</si>
  <si>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</si>
  <si>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</si>
  <si>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</si>
  <si>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</si>
  <si>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</si>
  <si>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</si>
  <si>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</si>
  <si>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</si>
  <si>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</si>
  <si>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</si>
  <si>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</si>
  <si>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</si>
  <si>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</si>
  <si>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</si>
  <si>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</si>
  <si>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</si>
  <si>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</si>
  <si>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</si>
  <si>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</si>
  <si>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</si>
  <si>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</si>
  <si>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</si>
  <si>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</si>
  <si>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</si>
  <si>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</si>
  <si>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</si>
  <si>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</si>
  <si>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</si>
  <si>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</si>
  <si>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</si>
  <si>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</si>
  <si>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</si>
  <si>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</si>
  <si>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</si>
  <si>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</si>
  <si>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</si>
  <si>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</si>
  <si>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</si>
  <si>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</si>
  <si>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</si>
  <si>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</si>
  <si>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</si>
  <si>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</si>
  <si>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</si>
  <si>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</si>
  <si>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</si>
  <si>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</si>
  <si>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</si>
  <si>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</si>
  <si>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</si>
  <si>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</si>
  <si>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</si>
  <si>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</si>
  <si>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</si>
  <si>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</si>
  <si>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</si>
  <si>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</si>
  <si>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</si>
  <si>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</si>
  <si>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</si>
  <si>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</si>
  <si>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</si>
  <si>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</si>
  <si>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</si>
  <si>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</si>
  <si>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</si>
  <si>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</si>
  <si>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</si>
  <si>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</si>
  <si>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</si>
  <si>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</si>
  <si>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</si>
  <si>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</si>
  <si>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</si>
  <si>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</si>
  <si>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</si>
  <si>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</si>
  <si>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</si>
  <si>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</si>
  <si>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</si>
  <si>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</si>
  <si>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</si>
  <si>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</si>
  <si>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</si>
  <si>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</si>
  <si>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</si>
  <si>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</si>
  <si>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</si>
  <si>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</si>
  <si>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</si>
  <si>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</si>
  <si>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</si>
  <si>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</si>
  <si>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</si>
  <si>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</si>
  <si>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</si>
  <si>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</si>
  <si>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</si>
  <si>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</si>
  <si>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</si>
  <si>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</si>
  <si>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</si>
  <si>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</si>
  <si>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</si>
  <si>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</si>
  <si>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</si>
  <si>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</si>
  <si>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</si>
  <si>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</si>
  <si>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</si>
  <si>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</si>
  <si>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</si>
  <si>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</si>
  <si>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</si>
  <si>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</si>
  <si>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</si>
  <si>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</si>
  <si>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</si>
  <si>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</si>
  <si>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</si>
  <si>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</si>
  <si>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</si>
  <si>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</si>
  <si>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</si>
  <si>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</si>
  <si>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</si>
  <si>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</si>
  <si>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</si>
  <si>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</si>
  <si>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</si>
  <si>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</si>
  <si>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</si>
  <si>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</si>
  <si>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</si>
  <si>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</si>
  <si>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</si>
  <si>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</si>
  <si>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</si>
  <si>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</si>
  <si>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</si>
  <si>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</si>
  <si>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</si>
  <si>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</si>
  <si>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</si>
  <si>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</si>
  <si>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</si>
  <si>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</si>
  <si>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</si>
  <si>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</si>
  <si>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</si>
  <si>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</si>
  <si>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</si>
  <si>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</si>
  <si>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</si>
  <si>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</si>
  <si>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</si>
  <si>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</si>
  <si>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</si>
  <si>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</si>
  <si>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</si>
  <si>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</si>
  <si>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</si>
  <si>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</si>
  <si>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</si>
  <si>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</si>
  <si>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</si>
  <si>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</si>
  <si>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</si>
  <si>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</si>
  <si>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</si>
  <si>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</si>
  <si>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</si>
  <si>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</si>
  <si>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</si>
  <si>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</si>
  <si>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</si>
  <si>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</si>
  <si>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</si>
  <si>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</si>
  <si>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</si>
  <si>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</si>
  <si>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</si>
  <si>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</si>
  <si>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</si>
  <si>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</si>
  <si>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</si>
  <si>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</si>
  <si>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</si>
  <si>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</si>
  <si>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</si>
  <si>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</si>
  <si>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</si>
  <si>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</si>
  <si>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</si>
  <si>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</si>
  <si>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</si>
  <si>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</si>
  <si>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</si>
  <si>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</si>
  <si>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</si>
  <si>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</si>
  <si>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</si>
  <si>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</si>
  <si>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</si>
  <si>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</si>
  <si>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</si>
  <si>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</si>
  <si>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</si>
  <si>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</si>
  <si>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</si>
  <si>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</si>
  <si>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</si>
  <si>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</si>
  <si>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</si>
  <si>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</si>
  <si>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</si>
  <si>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</si>
  <si>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</si>
  <si>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</si>
  <si>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</si>
  <si>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</si>
  <si>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</si>
  <si>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</si>
  <si>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</si>
  <si>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</si>
  <si>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</si>
  <si>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</si>
  <si>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</si>
  <si>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</si>
  <si>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</si>
  <si>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</si>
  <si>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</si>
  <si>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</si>
  <si>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</si>
  <si>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</si>
  <si>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</si>
  <si>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</si>
  <si>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</si>
  <si>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</si>
  <si>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</si>
  <si>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</si>
  <si>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</si>
  <si>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</si>
  <si>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</si>
  <si>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</si>
  <si>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</si>
  <si>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</si>
  <si>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</si>
  <si>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</si>
  <si>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</si>
  <si>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</si>
  <si>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</si>
  <si>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</si>
  <si>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</si>
  <si>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</si>
  <si>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</si>
  <si>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</si>
  <si>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</si>
  <si>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</si>
  <si>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</si>
  <si>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</si>
  <si>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</si>
  <si>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</si>
  <si>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</si>
  <si>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</si>
  <si>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</si>
  <si>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</si>
  <si>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</si>
  <si>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</si>
  <si>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</si>
  <si>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</si>
  <si>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</si>
  <si>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</si>
  <si>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</si>
  <si>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</si>
  <si>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</si>
  <si>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</si>
  <si>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</si>
  <si>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</si>
  <si>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</si>
  <si>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</si>
  <si>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</si>
  <si>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</si>
  <si>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</si>
  <si>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</si>
  <si>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</si>
  <si>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</si>
  <si>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</si>
  <si>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</si>
  <si>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</si>
  <si>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</si>
  <si>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</si>
  <si>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</si>
  <si>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</si>
  <si>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</si>
  <si>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</si>
  <si>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</si>
  <si>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</si>
  <si>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</si>
  <si>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</si>
  <si>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</si>
  <si>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</si>
  <si>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</si>
  <si>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</si>
  <si>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</si>
  <si>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</si>
  <si>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</si>
  <si>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</si>
  <si>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</si>
  <si>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</si>
  <si>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</si>
  <si>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</si>
  <si>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</si>
  <si>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</si>
  <si>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</si>
  <si>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</si>
  <si>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</si>
  <si>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</si>
  <si>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</si>
  <si>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</si>
  <si>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</si>
  <si>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</si>
  <si>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</si>
  <si>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</si>
  <si>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</si>
  <si>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</si>
  <si>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</si>
  <si>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</si>
  <si>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</si>
  <si>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</si>
  <si>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</si>
  <si>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</si>
  <si>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</si>
  <si>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</si>
  <si>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</si>
  <si>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</si>
  <si>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</si>
  <si>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</si>
  <si>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</si>
  <si>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</si>
  <si>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</si>
  <si>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</si>
  <si>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</si>
  <si>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</si>
  <si>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</si>
  <si>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</si>
  <si>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</si>
  <si>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</si>
  <si>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</si>
  <si>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</si>
  <si>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</si>
  <si>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</si>
  <si>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</si>
  <si>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</si>
  <si>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</si>
  <si>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</si>
  <si>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</si>
  <si>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</si>
  <si>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</si>
  <si>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</si>
  <si>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</si>
  <si>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</si>
  <si>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</si>
  <si>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</si>
  <si>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</si>
  <si>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</si>
  <si>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</si>
  <si>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</si>
  <si>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</si>
  <si>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</si>
  <si>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</si>
  <si>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</si>
  <si>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</si>
  <si>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</si>
  <si>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</si>
  <si>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</si>
  <si>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</si>
  <si>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</si>
  <si>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</si>
  <si>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</si>
  <si>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</si>
  <si>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</si>
  <si>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</si>
  <si>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</si>
  <si>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</si>
  <si>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</si>
  <si>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</si>
  <si>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</si>
  <si>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</si>
  <si>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</si>
  <si>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</si>
  <si>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</si>
  <si>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</si>
  <si>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</si>
  <si>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</si>
  <si>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</si>
  <si>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</si>
  <si>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</si>
  <si>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</si>
  <si>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</si>
  <si>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</si>
  <si>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</si>
  <si>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</si>
  <si>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</si>
  <si>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</si>
  <si>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</si>
  <si>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</si>
  <si>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</si>
  <si>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</si>
  <si>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</si>
  <si>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</si>
  <si>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</si>
  <si>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</si>
  <si>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</si>
  <si>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</si>
  <si>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</si>
  <si>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</si>
  <si>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</si>
  <si>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</si>
  <si>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</si>
  <si>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</si>
  <si>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</si>
  <si>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</si>
  <si>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</si>
  <si>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</si>
  <si>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</si>
  <si>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</si>
  <si>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</si>
  <si>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</si>
  <si>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</si>
  <si>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</si>
  <si>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</si>
  <si>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</si>
  <si>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</si>
  <si>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</si>
  <si>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</si>
  <si>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</si>
  <si>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</si>
  <si>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</si>
  <si>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</si>
  <si>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</si>
  <si>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</si>
  <si>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</si>
  <si>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</si>
  <si>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</si>
  <si>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</si>
  <si>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</si>
  <si>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</si>
  <si>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</si>
  <si>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</si>
  <si>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</si>
  <si>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</si>
  <si>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</si>
  <si>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</si>
  <si>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</si>
  <si>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</si>
  <si>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</si>
  <si>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</si>
  <si>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</si>
  <si>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</si>
  <si>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</si>
  <si>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</si>
  <si>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</si>
  <si>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</si>
  <si>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</si>
  <si>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</si>
  <si>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</si>
  <si>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</si>
  <si>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</si>
  <si>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</si>
  <si>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</si>
  <si>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</si>
  <si>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</si>
  <si>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</si>
  <si>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</si>
  <si>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</si>
  <si>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</si>
  <si>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</si>
  <si>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</si>
  <si>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</si>
  <si>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</si>
  <si>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</si>
  <si>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</si>
  <si>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</si>
  <si>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</si>
  <si>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</si>
  <si>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</si>
  <si>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</si>
  <si>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</si>
  <si>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</si>
  <si>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</si>
  <si>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</si>
  <si>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</si>
  <si>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</si>
  <si>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</si>
  <si>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</si>
  <si>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</si>
  <si>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</si>
  <si>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</si>
  <si>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</si>
  <si>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</si>
  <si>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</si>
  <si>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</si>
  <si>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</si>
  <si>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</si>
  <si>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</si>
  <si>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</si>
  <si>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</si>
  <si>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</si>
  <si>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</si>
  <si>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</si>
  <si>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</si>
  <si>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</si>
  <si>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</si>
  <si>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</si>
  <si>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</si>
  <si>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</si>
  <si>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</si>
  <si>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</si>
  <si>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</si>
  <si>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</si>
  <si>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</si>
  <si>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</si>
  <si>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</si>
  <si>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</si>
  <si>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</si>
  <si>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</si>
  <si>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</si>
  <si>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</si>
  <si>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</si>
  <si>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</si>
  <si>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</si>
  <si>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</si>
  <si>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</si>
  <si>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</si>
  <si>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</si>
  <si>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</si>
  <si>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</si>
  <si>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</si>
  <si>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</si>
  <si>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</si>
  <si>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</si>
  <si>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</si>
  <si>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</si>
  <si>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</si>
  <si>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</si>
  <si>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</si>
  <si>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</si>
  <si>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</si>
  <si>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</si>
  <si>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</si>
  <si>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</si>
  <si>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</si>
  <si>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</si>
  <si>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</si>
  <si>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</si>
  <si>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</si>
  <si>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</si>
  <si>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</si>
  <si>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</si>
  <si>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</si>
  <si>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</si>
  <si>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</si>
  <si>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</si>
  <si>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</si>
  <si>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</si>
  <si>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</si>
  <si>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</si>
  <si>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</si>
  <si>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</si>
  <si>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</si>
  <si>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</si>
  <si>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</si>
  <si>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</si>
  <si>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</si>
  <si>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</si>
  <si>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</si>
  <si>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</si>
  <si>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</si>
  <si>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</si>
  <si>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</si>
  <si>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</si>
  <si>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</si>
  <si>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</si>
  <si>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</si>
  <si>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</si>
  <si>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</si>
  <si>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</si>
  <si>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</si>
  <si>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</si>
  <si>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</si>
  <si>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</si>
  <si>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</si>
  <si>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</si>
  <si>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</si>
  <si>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</si>
  <si>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</si>
  <si>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</si>
  <si>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</si>
  <si>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</si>
  <si>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</si>
  <si>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</si>
  <si>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</si>
  <si>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</si>
  <si>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</si>
  <si>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</si>
  <si>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</si>
  <si>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</si>
  <si>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</si>
  <si>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</si>
  <si>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</si>
  <si>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</si>
  <si>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</si>
  <si>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</si>
  <si>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</si>
  <si>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</si>
  <si>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</si>
  <si>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</si>
  <si>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</si>
  <si>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</si>
  <si>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</si>
  <si>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</si>
  <si>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</si>
  <si>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</si>
  <si>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</si>
  <si>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</si>
  <si>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</si>
  <si>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</si>
  <si>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</si>
  <si>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</si>
  <si>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</si>
  <si>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</si>
  <si>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</si>
  <si>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</si>
  <si>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</si>
  <si>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</si>
  <si>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</si>
  <si>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</si>
  <si>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</si>
  <si>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</si>
  <si>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</si>
  <si>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</si>
  <si>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</si>
  <si>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</si>
  <si>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</si>
  <si>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</si>
  <si>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</si>
  <si>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</si>
  <si>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</si>
  <si>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</si>
  <si>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</si>
  <si>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</si>
  <si>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</si>
  <si>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</si>
  <si>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</si>
  <si>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</si>
  <si>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</si>
  <si>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</si>
  <si>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</si>
  <si>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</si>
  <si>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</si>
  <si>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</si>
  <si>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</si>
  <si>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</si>
  <si>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</si>
  <si>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</si>
  <si>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</si>
  <si>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</si>
  <si>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</si>
  <si>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</si>
  <si>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</si>
  <si>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</si>
  <si>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</si>
  <si>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</si>
  <si>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</si>
  <si>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</si>
  <si>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</si>
  <si>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</si>
  <si>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</si>
  <si>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</si>
  <si>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</si>
  <si>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</si>
  <si>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</si>
  <si>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</si>
  <si>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</si>
  <si>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</si>
  <si>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</si>
  <si>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</si>
  <si>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</si>
  <si>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</si>
  <si>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</si>
  <si>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</si>
  <si>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</si>
  <si>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</si>
  <si>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</si>
  <si>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</si>
  <si>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</si>
  <si>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</si>
  <si>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</si>
  <si>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</si>
  <si>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</si>
  <si>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</si>
  <si>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</si>
  <si>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</si>
  <si>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</si>
  <si>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</si>
  <si>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</si>
  <si>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</si>
  <si>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</si>
  <si>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</si>
  <si>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</si>
  <si>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</si>
  <si>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</si>
  <si>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</si>
  <si>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</si>
  <si>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</si>
  <si>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</si>
  <si>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</si>
  <si>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</si>
  <si>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</si>
  <si>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</si>
  <si>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</si>
  <si>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</si>
  <si>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</si>
  <si>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</si>
  <si>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</si>
  <si>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</si>
  <si>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</si>
  <si>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</si>
  <si>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</si>
  <si>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</si>
  <si>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</si>
  <si>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</si>
  <si>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</si>
  <si>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</si>
  <si>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</si>
  <si>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</si>
  <si>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</si>
  <si>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</si>
  <si>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</si>
  <si>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</si>
  <si>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</si>
  <si>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</si>
  <si>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</si>
  <si>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</si>
  <si>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</si>
  <si>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</si>
  <si>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</si>
  <si>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</si>
  <si>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</si>
  <si>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</si>
  <si>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</si>
  <si>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</si>
  <si>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</si>
  <si>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</si>
  <si>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</si>
  <si>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</si>
  <si>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</si>
  <si>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</si>
  <si>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</si>
  <si>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</si>
  <si>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</si>
  <si>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</si>
  <si>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</si>
  <si>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</si>
  <si>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</si>
  <si>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</si>
  <si>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</si>
  <si>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</si>
  <si>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</si>
  <si>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</si>
  <si>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</si>
  <si>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</si>
  <si>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</si>
  <si>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</si>
  <si>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</si>
  <si>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</si>
  <si>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</si>
  <si>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</si>
  <si>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</si>
  <si>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</si>
  <si>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</si>
  <si>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</si>
  <si>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</si>
  <si>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</si>
  <si>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</si>
  <si>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</si>
  <si>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</si>
  <si>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</si>
  <si>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</si>
  <si>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</si>
  <si>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</si>
  <si>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</si>
  <si>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</si>
  <si>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</si>
  <si>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</si>
  <si>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</si>
  <si>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</si>
  <si>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</si>
  <si>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</si>
  <si>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</si>
  <si>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</si>
  <si>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</si>
  <si>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</si>
  <si>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</si>
  <si>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</si>
  <si>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</si>
  <si>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</si>
  <si>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</si>
  <si>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</si>
  <si>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</si>
  <si>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</si>
  <si>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</si>
  <si>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</si>
  <si>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</si>
  <si>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</si>
  <si>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</si>
  <si>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</si>
  <si>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</si>
  <si>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</si>
  <si>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</si>
  <si>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</si>
  <si>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</si>
  <si>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</si>
  <si>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</si>
  <si>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</si>
  <si>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</si>
  <si>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</si>
  <si>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</si>
  <si>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</si>
  <si>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</si>
  <si>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</si>
  <si>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</si>
  <si>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</si>
  <si>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</si>
  <si>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</si>
  <si>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</si>
  <si>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</si>
  <si>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</si>
  <si>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</si>
  <si>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</si>
  <si>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</si>
  <si>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</si>
  <si>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</si>
  <si>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</si>
  <si>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</si>
  <si>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</si>
  <si>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</si>
  <si>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</si>
  <si>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</si>
  <si>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</si>
  <si>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</si>
  <si>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</si>
  <si>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</si>
  <si>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</si>
  <si>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</si>
  <si>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</si>
  <si>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</si>
  <si>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</si>
  <si>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</si>
  <si>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</si>
  <si>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</si>
  <si>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</si>
  <si>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</si>
  <si>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</si>
  <si>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</si>
  <si>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</si>
  <si>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</si>
  <si>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</si>
  <si>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</si>
  <si>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</si>
  <si>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</si>
  <si>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</si>
  <si>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</si>
  <si>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</si>
  <si>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</si>
  <si>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</si>
  <si>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</si>
  <si>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</si>
  <si>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</si>
  <si>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</si>
  <si>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</si>
  <si>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</si>
  <si>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</si>
  <si>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</si>
  <si>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</si>
  <si>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</si>
  <si>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</si>
  <si>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</si>
  <si>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</si>
  <si>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</si>
  <si>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</si>
  <si>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</si>
  <si>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</si>
  <si>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</si>
  <si>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</si>
  <si>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</si>
  <si>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</si>
  <si>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</si>
  <si>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</si>
  <si>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</si>
  <si>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</si>
  <si>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</si>
  <si>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</si>
  <si>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</si>
  <si>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</si>
  <si>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</si>
  <si>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</si>
  <si>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</si>
  <si>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</si>
  <si>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</si>
  <si>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</si>
  <si>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</si>
  <si>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</si>
  <si>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</si>
  <si>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</si>
  <si>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</si>
  <si>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</si>
  <si>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</si>
  <si>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</si>
  <si>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</si>
  <si>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</si>
  <si>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</si>
  <si>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</si>
  <si>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</si>
  <si>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</si>
  <si>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</si>
  <si>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</si>
  <si>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</si>
  <si>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</si>
  <si>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</si>
  <si>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</si>
  <si>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</si>
  <si>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</si>
  <si>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</si>
  <si>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</si>
  <si>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</si>
  <si>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</si>
  <si>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</si>
  <si>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</si>
  <si>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</si>
  <si>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</si>
  <si>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</si>
  <si>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</si>
  <si>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</si>
  <si>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</si>
  <si>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</si>
  <si>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</si>
  <si>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</si>
  <si>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</si>
  <si>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</si>
  <si>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</si>
  <si>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</si>
  <si>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</si>
  <si>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</si>
  <si>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</si>
  <si>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</si>
  <si>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</si>
  <si>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</si>
  <si>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</si>
  <si>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</si>
  <si>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</si>
  <si>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</si>
  <si>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</si>
  <si>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</si>
  <si>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</si>
  <si>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</si>
  <si>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</si>
  <si>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</si>
  <si>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</si>
  <si>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</si>
  <si>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</si>
  <si>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</si>
  <si>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</si>
  <si>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</si>
  <si>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</si>
  <si>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</si>
  <si>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</si>
  <si>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</si>
  <si>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</si>
  <si>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</si>
  <si>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</si>
  <si>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</si>
  <si>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</si>
  <si>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</si>
  <si>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</si>
  <si>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</si>
  <si>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</si>
  <si>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</si>
  <si>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</si>
  <si>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</si>
  <si>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</si>
  <si>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</si>
  <si>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</si>
  <si>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</si>
  <si>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</si>
  <si>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</si>
  <si>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</si>
  <si>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</si>
  <si>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</si>
  <si>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</si>
  <si>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</si>
  <si>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</si>
  <si>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</si>
  <si>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</si>
  <si>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</si>
  <si>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</si>
  <si>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</si>
  <si>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</si>
  <si>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</si>
  <si>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</si>
  <si>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</si>
  <si>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</si>
  <si>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</si>
  <si>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</si>
  <si>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</si>
  <si>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</si>
  <si>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</si>
  <si>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</si>
  <si>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</si>
  <si>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</si>
  <si>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</si>
  <si>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</si>
  <si>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</si>
  <si>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</si>
  <si>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</si>
  <si>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</si>
  <si>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</si>
  <si>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</si>
  <si>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</si>
  <si>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</si>
  <si>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</si>
  <si>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</si>
  <si>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</si>
  <si>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</si>
  <si>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</si>
  <si>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</si>
  <si>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</si>
  <si>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</si>
  <si>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</si>
  <si>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</si>
  <si>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</si>
  <si>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</si>
  <si>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</si>
  <si>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</si>
  <si>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</si>
  <si>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</si>
  <si>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</si>
  <si>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</si>
  <si>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</si>
  <si>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</si>
  <si>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</si>
  <si>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</si>
  <si>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</si>
  <si>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</si>
  <si>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</si>
  <si>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</si>
  <si>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</si>
  <si>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</si>
  <si>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</si>
  <si>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</si>
  <si>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</si>
  <si>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</si>
  <si>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</si>
  <si>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</si>
  <si>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</si>
  <si>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</si>
  <si>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</si>
  <si>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</si>
  <si>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</si>
  <si>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</si>
  <si>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</si>
  <si>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</si>
  <si>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</si>
  <si>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</si>
  <si>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</si>
  <si>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</si>
  <si>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</si>
  <si>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</si>
  <si>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</si>
  <si>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</si>
  <si>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</si>
  <si>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</si>
  <si>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</si>
  <si>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</si>
  <si>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</si>
  <si>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</si>
  <si>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</si>
  <si>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</si>
  <si>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</si>
  <si>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</si>
  <si>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</si>
  <si>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</si>
  <si>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</si>
  <si>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</si>
  <si>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</si>
  <si>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</si>
  <si>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</si>
  <si>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</si>
  <si>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</si>
  <si>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</si>
  <si>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</si>
  <si>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</si>
  <si>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</si>
  <si>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</si>
  <si>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</si>
  <si>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</si>
  <si>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</si>
  <si>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</si>
  <si>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</si>
  <si>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</si>
  <si>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</si>
  <si>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</si>
  <si>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</si>
  <si>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</si>
  <si>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</si>
  <si>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</si>
  <si>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</si>
  <si>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</si>
  <si>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</si>
  <si>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</si>
  <si>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</si>
  <si>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</si>
  <si>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</si>
  <si>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</si>
  <si>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</si>
  <si>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</si>
  <si>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</si>
  <si>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</si>
  <si>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</si>
  <si>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</si>
  <si>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</si>
  <si>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</si>
  <si>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</si>
  <si>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</si>
  <si>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</si>
  <si>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</si>
  <si>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</si>
  <si>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</si>
  <si>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</si>
  <si>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</si>
  <si>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</si>
  <si>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</si>
  <si>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</si>
  <si>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</si>
  <si>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</si>
  <si>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</si>
  <si>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</si>
  <si>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</si>
  <si>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</si>
  <si>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</si>
  <si>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</si>
  <si>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</si>
  <si>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</si>
  <si>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</si>
  <si>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</si>
  <si>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</si>
  <si>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</si>
  <si>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</si>
  <si>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</si>
  <si>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</si>
  <si>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</si>
  <si>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</si>
  <si>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</si>
  <si>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</si>
  <si>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</si>
  <si>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</si>
  <si>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</si>
  <si>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</si>
  <si>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</si>
  <si>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</si>
  <si>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</si>
  <si>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</si>
  <si>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</si>
  <si>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</si>
  <si>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</si>
  <si>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</si>
  <si>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</si>
  <si>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</si>
  <si>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</si>
  <si>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</si>
  <si>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</si>
  <si>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</si>
  <si>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</si>
  <si>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</si>
  <si>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</si>
  <si>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</si>
  <si>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</si>
  <si>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</si>
  <si>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</si>
  <si>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</si>
  <si>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</si>
  <si>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</si>
  <si>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</si>
  <si>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</si>
  <si>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</si>
  <si>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</si>
  <si>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</si>
  <si>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</si>
  <si>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</si>
  <si>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</si>
  <si>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</si>
  <si>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</si>
  <si>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</si>
  <si>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</si>
  <si>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</si>
  <si>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</si>
  <si>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</si>
  <si>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</si>
  <si>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</si>
  <si>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</si>
  <si>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</si>
  <si>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</si>
  <si>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</si>
  <si>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</si>
  <si>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</si>
  <si>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</si>
  <si>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</si>
  <si>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</si>
  <si>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</si>
  <si>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</si>
  <si>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</si>
  <si>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</si>
  <si>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</si>
  <si>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</si>
  <si>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</si>
  <si>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</si>
  <si>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</si>
  <si>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</si>
  <si>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</si>
  <si>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</si>
  <si>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</si>
  <si>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</si>
  <si>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</si>
  <si>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</si>
  <si>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</si>
  <si>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</si>
  <si>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</si>
  <si>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</si>
  <si>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</si>
  <si>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</si>
  <si>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</si>
  <si>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</si>
  <si>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</si>
  <si>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</si>
  <si>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</si>
  <si>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</si>
  <si>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</si>
  <si>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</si>
  <si>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</si>
  <si>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</si>
  <si>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</si>
  <si>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</si>
  <si>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</si>
  <si>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</si>
  <si>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</si>
  <si>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</si>
  <si>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</si>
  <si>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</si>
  <si>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</si>
  <si>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</si>
  <si>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</si>
  <si>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</si>
  <si>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</si>
  <si>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</si>
  <si>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</si>
  <si>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</si>
  <si>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</si>
  <si>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</si>
  <si>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</si>
  <si>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</si>
  <si>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</si>
  <si>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</si>
  <si>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</si>
  <si>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</si>
  <si>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</si>
  <si>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</si>
  <si>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</si>
  <si>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</si>
  <si>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</si>
  <si>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</si>
  <si>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</si>
  <si>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</si>
  <si>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</si>
  <si>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</si>
  <si>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</si>
  <si>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</si>
  <si>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</si>
  <si>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</si>
  <si>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</si>
  <si>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</si>
  <si>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</si>
  <si>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</si>
  <si>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</si>
  <si>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</si>
  <si>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</si>
  <si>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</si>
  <si>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</si>
  <si>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</si>
  <si>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</si>
  <si>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</si>
  <si>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</si>
  <si>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</si>
  <si>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</si>
  <si>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</si>
  <si>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</si>
  <si>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</si>
  <si>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</si>
  <si>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</si>
  <si>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</si>
  <si>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</si>
  <si>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</si>
  <si>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</si>
  <si>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</si>
  <si>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</si>
  <si>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</si>
  <si>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</si>
  <si>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</si>
  <si>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</si>
  <si>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</si>
  <si>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</si>
  <si>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</si>
  <si>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</si>
  <si>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</si>
  <si>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</si>
  <si>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</si>
  <si>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</si>
  <si>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</si>
  <si>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</si>
  <si>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</si>
  <si>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</si>
  <si>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</si>
  <si>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</si>
  <si>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</si>
  <si>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</si>
  <si>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</si>
  <si>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</si>
  <si>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</si>
  <si>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</si>
  <si>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</si>
  <si>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</si>
  <si>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</si>
  <si>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</si>
  <si>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</si>
  <si>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</si>
  <si>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</si>
  <si>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</si>
  <si>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</si>
  <si>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</si>
  <si>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</si>
  <si>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</si>
  <si>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</si>
  <si>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</si>
  <si>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</si>
  <si>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</si>
  <si>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</si>
  <si>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</si>
  <si>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</si>
  <si>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</si>
  <si>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</si>
  <si>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</si>
  <si>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</si>
  <si>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</si>
  <si>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</si>
  <si>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</si>
  <si>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</si>
  <si>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</si>
  <si>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</si>
  <si>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</si>
  <si>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</si>
  <si>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</si>
  <si>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</si>
  <si>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</si>
  <si>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</si>
  <si>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</si>
  <si>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</si>
  <si>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</si>
  <si>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</si>
  <si>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</si>
  <si>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</si>
  <si>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</si>
  <si>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</si>
  <si>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</si>
  <si>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</si>
  <si>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</si>
  <si>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</si>
  <si>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</si>
  <si>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</si>
  <si>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</si>
  <si>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</si>
  <si>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</si>
  <si>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</si>
  <si>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</si>
  <si>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</si>
  <si>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</si>
  <si>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</si>
  <si>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</si>
  <si>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</si>
  <si>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</si>
  <si>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</si>
  <si>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</si>
  <si>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</si>
  <si>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</si>
  <si>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</si>
  <si>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</si>
  <si>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</si>
  <si>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</si>
  <si>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</si>
  <si>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</si>
  <si>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</si>
  <si>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</si>
  <si>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</si>
  <si>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</si>
  <si>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</si>
  <si>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</si>
  <si>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</si>
  <si>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</si>
  <si>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</si>
  <si>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</si>
  <si>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</si>
  <si>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</si>
  <si>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</si>
  <si>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</si>
  <si>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</si>
  <si>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</si>
  <si>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</si>
  <si>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</si>
  <si>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</si>
  <si>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</si>
  <si>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</si>
  <si>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</si>
  <si>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</si>
  <si>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</si>
  <si>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</si>
  <si>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</si>
  <si>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</si>
  <si>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</si>
  <si>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</si>
  <si>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</si>
  <si>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</si>
  <si>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</si>
  <si>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</si>
  <si>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</si>
  <si>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</si>
  <si>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</si>
  <si>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</si>
  <si>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</si>
  <si>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</si>
  <si>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</si>
  <si>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</si>
  <si>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</si>
  <si>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</si>
  <si>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</si>
  <si>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</si>
  <si>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</si>
  <si>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</si>
  <si>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</si>
  <si>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</si>
  <si>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</si>
  <si>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</si>
  <si>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</si>
  <si>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</si>
  <si>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</si>
  <si>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</si>
  <si>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</si>
  <si>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</si>
  <si>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</si>
  <si>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</si>
  <si>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</si>
  <si>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</si>
  <si>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</si>
  <si>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</si>
  <si>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</si>
  <si>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</si>
  <si>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</si>
  <si>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</si>
  <si>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</si>
  <si>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</si>
  <si>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</si>
  <si>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</si>
  <si>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</si>
  <si>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</si>
  <si>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</si>
  <si>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</si>
  <si>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</si>
  <si>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</si>
  <si>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</si>
  <si>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</si>
  <si>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</si>
  <si>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</si>
  <si>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</si>
  <si>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</si>
  <si>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</si>
  <si>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</si>
  <si>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</si>
  <si>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</si>
  <si>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</si>
  <si>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</si>
  <si>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</si>
  <si>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</si>
  <si>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</si>
  <si>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</si>
  <si>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</si>
  <si>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</si>
  <si>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</si>
  <si>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</si>
  <si>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</si>
  <si>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</si>
  <si>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</si>
  <si>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</si>
  <si>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</si>
  <si>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</si>
  <si>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</si>
  <si>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</si>
  <si>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</si>
  <si>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</si>
  <si>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</si>
  <si>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</si>
  <si>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</si>
  <si>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</si>
  <si>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</si>
  <si>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</si>
  <si>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</si>
  <si>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</si>
  <si>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</si>
  <si>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</si>
  <si>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</si>
  <si>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</si>
  <si>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</si>
  <si>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</si>
  <si>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</si>
  <si>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</si>
  <si>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</si>
  <si>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</si>
  <si>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</si>
  <si>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</si>
  <si>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</si>
  <si>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</si>
  <si>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</si>
  <si>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</si>
  <si>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</si>
  <si>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</si>
  <si>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</si>
  <si>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</si>
  <si>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</si>
  <si>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</si>
  <si>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</si>
  <si>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</si>
  <si>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</si>
  <si>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</si>
  <si>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</si>
  <si>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</si>
  <si>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</si>
  <si>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</si>
  <si>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</si>
  <si>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</si>
  <si>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</si>
  <si>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</si>
  <si>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</si>
  <si>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</si>
  <si>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</si>
  <si>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</si>
  <si>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</si>
  <si>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</si>
  <si>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</si>
  <si>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</si>
  <si>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</si>
  <si>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</si>
  <si>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</si>
  <si>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</si>
  <si>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</si>
  <si>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</si>
  <si>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</si>
  <si>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</si>
  <si>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</si>
  <si>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</si>
  <si>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</si>
  <si>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</si>
  <si>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</si>
  <si>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</si>
  <si>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</si>
  <si>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</si>
  <si>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</si>
  <si>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</si>
  <si>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</si>
  <si>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</si>
  <si>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</si>
  <si>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</si>
  <si>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</si>
  <si>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</si>
  <si>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</si>
  <si>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</si>
  <si>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</si>
  <si>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</si>
  <si>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</si>
  <si>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</si>
  <si>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</si>
  <si>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</si>
  <si>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</si>
  <si>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</si>
  <si>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</si>
  <si>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</si>
  <si>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</si>
  <si>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</si>
  <si>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</si>
  <si>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</si>
  <si>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</si>
  <si>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</si>
  <si>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</si>
  <si>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</si>
  <si>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</si>
  <si>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</si>
  <si>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</si>
  <si>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</si>
  <si>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</si>
  <si>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</si>
  <si>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</si>
  <si>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</si>
  <si>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</si>
  <si>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</si>
  <si>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</si>
  <si>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</si>
  <si>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</si>
  <si>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</si>
  <si>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</si>
  <si>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</si>
  <si>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</si>
  <si>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</si>
  <si>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</si>
  <si>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</si>
  <si>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</si>
  <si>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</si>
  <si>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</si>
  <si>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</si>
  <si>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</si>
  <si>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</si>
  <si>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</si>
  <si>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</si>
  <si>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</si>
  <si>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</si>
  <si>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</si>
  <si>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</si>
  <si>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</si>
  <si>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</si>
  <si>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</si>
  <si>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</si>
  <si>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</si>
  <si>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</si>
  <si>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</si>
  <si>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</si>
  <si>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</si>
  <si>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</si>
  <si>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</si>
  <si>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</si>
  <si>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</si>
  <si>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</si>
  <si>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</si>
  <si>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</si>
  <si>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</si>
  <si>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</si>
  <si>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</si>
  <si>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</si>
  <si>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</si>
  <si>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</si>
  <si>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</si>
  <si>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</si>
  <si>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</si>
  <si>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</si>
  <si>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</si>
  <si>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</si>
  <si>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</si>
  <si>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</si>
  <si>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</si>
  <si>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</si>
  <si>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</si>
  <si>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</si>
  <si>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</si>
  <si>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</si>
  <si>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</si>
  <si>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</si>
  <si>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</si>
  <si>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</si>
  <si>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</si>
  <si>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</si>
  <si>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</si>
  <si>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</si>
  <si>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</si>
  <si>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</si>
  <si>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</si>
  <si>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</si>
  <si>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</si>
  <si>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</si>
  <si>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</si>
  <si>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</si>
  <si>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</si>
  <si>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</si>
  <si>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</si>
  <si>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</si>
  <si>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</si>
  <si>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</si>
  <si>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</si>
  <si>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</si>
  <si>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</si>
  <si>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</si>
  <si>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</si>
  <si>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</si>
  <si>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</si>
  <si>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</si>
  <si>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</si>
  <si>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</si>
  <si>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</si>
  <si>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</si>
  <si>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</si>
  <si>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</si>
  <si>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</si>
  <si>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</si>
  <si>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</si>
  <si>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</si>
  <si>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</si>
  <si>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</si>
  <si>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</si>
  <si>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</si>
  <si>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</si>
  <si>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</si>
  <si>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</si>
  <si>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</si>
  <si>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</si>
  <si>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</si>
  <si>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</si>
  <si>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</si>
  <si>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</si>
  <si>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</si>
  <si>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</si>
  <si>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</si>
  <si>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</si>
  <si>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</si>
  <si>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</si>
  <si>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</si>
  <si>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</si>
  <si>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</si>
  <si>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</si>
  <si>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</si>
  <si>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</si>
  <si>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</si>
  <si>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</si>
  <si>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</si>
  <si>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</si>
  <si>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</si>
  <si>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</si>
  <si>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</si>
  <si>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</si>
  <si>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</si>
  <si>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</si>
  <si>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</si>
  <si>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</si>
  <si>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</si>
  <si>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</si>
  <si>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</si>
  <si>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</si>
  <si>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</si>
  <si>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</si>
  <si>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</si>
  <si>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</si>
  <si>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</si>
  <si>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</si>
  <si>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</si>
  <si>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</si>
  <si>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</si>
  <si>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</si>
  <si>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</si>
  <si>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</si>
  <si>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</si>
  <si>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</si>
  <si>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</si>
  <si>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</si>
  <si>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</si>
  <si>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</si>
  <si>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</si>
  <si>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</si>
  <si>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</si>
  <si>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</si>
  <si>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</si>
  <si>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</si>
  <si>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</si>
  <si>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</si>
  <si>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</si>
  <si>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</si>
  <si>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</si>
  <si>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</si>
  <si>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</si>
  <si>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</si>
  <si>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</si>
  <si>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</si>
  <si>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</si>
  <si>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</si>
  <si>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</si>
  <si>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</si>
  <si>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</si>
  <si>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</si>
  <si>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</si>
  <si>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</si>
  <si>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</si>
  <si>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</si>
  <si>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</si>
  <si>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</si>
  <si>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</si>
  <si>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</si>
  <si>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</si>
  <si>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</si>
  <si>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</si>
  <si>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</si>
  <si>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</si>
  <si>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</si>
  <si>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</si>
  <si>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</si>
  <si>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</si>
  <si>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</si>
  <si>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</si>
  <si>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</si>
  <si>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</si>
  <si>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</si>
  <si>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</si>
  <si>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</si>
  <si>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</si>
  <si>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</si>
  <si>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</si>
  <si>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</si>
  <si>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</si>
  <si>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</si>
  <si>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</si>
  <si>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</si>
  <si>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</si>
  <si>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</si>
  <si>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</si>
  <si>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</si>
  <si>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</si>
  <si>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</si>
  <si>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</si>
  <si>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</si>
  <si>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</si>
  <si>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</si>
  <si>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</si>
  <si>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</si>
  <si>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</si>
  <si>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</si>
  <si>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</si>
  <si>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</si>
  <si>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</si>
  <si>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</si>
  <si>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</si>
  <si>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</si>
  <si>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</si>
  <si>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</si>
  <si>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</si>
  <si>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</si>
  <si>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</si>
  <si>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</si>
  <si>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</si>
  <si>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</si>
  <si>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</si>
  <si>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</si>
  <si>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</si>
  <si>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</si>
  <si>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</si>
  <si>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</si>
  <si>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</si>
  <si>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</si>
  <si>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</si>
  <si>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</si>
  <si>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</si>
  <si>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</si>
  <si>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</si>
  <si>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</si>
  <si>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</si>
  <si>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</si>
  <si>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</si>
  <si>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</si>
  <si>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</si>
  <si>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</si>
  <si>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</si>
  <si>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</si>
  <si>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</si>
  <si>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</si>
  <si>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</si>
  <si>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</si>
  <si>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</si>
  <si>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</si>
  <si>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</si>
  <si>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</si>
  <si>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</si>
  <si>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</si>
  <si>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</si>
  <si>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</si>
  <si>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</si>
  <si>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</si>
  <si>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</si>
  <si>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</si>
  <si>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</si>
  <si>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</si>
  <si>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</si>
  <si>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</si>
  <si>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</si>
  <si>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</si>
  <si>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</si>
  <si>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</si>
  <si>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</si>
  <si>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</si>
  <si>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</si>
  <si>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</si>
  <si>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</si>
  <si>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</si>
  <si>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</si>
  <si>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</si>
  <si>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</si>
  <si>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</si>
  <si>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</si>
  <si>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</si>
  <si>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</si>
  <si>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</si>
  <si>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</si>
  <si>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</si>
  <si>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</si>
  <si>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</si>
  <si>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</si>
  <si>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</si>
  <si>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</si>
  <si>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</si>
  <si>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</si>
  <si>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</si>
  <si>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</si>
  <si>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</si>
  <si>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</si>
  <si>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</si>
  <si>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</si>
  <si>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</si>
  <si>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</si>
  <si>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</si>
  <si>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</si>
  <si>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</si>
  <si>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</si>
  <si>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</si>
  <si>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</si>
  <si>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</si>
  <si>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</si>
  <si>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</si>
  <si>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</si>
  <si>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</si>
  <si>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</si>
  <si>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</si>
  <si>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</si>
  <si>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</si>
  <si>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</si>
  <si>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</si>
  <si>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</si>
  <si>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</si>
  <si>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</si>
  <si>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</si>
  <si>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</si>
  <si>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</si>
  <si>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</si>
  <si>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</si>
  <si>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</si>
  <si>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</si>
  <si>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</si>
  <si>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</si>
  <si>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</si>
  <si>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</si>
  <si>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</si>
  <si>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</si>
  <si>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</si>
  <si>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</si>
  <si>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</si>
  <si>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</si>
  <si>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</si>
  <si>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</si>
  <si>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</si>
  <si>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</si>
  <si>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</si>
  <si>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</si>
  <si>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</si>
  <si>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</si>
  <si>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</si>
  <si>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</si>
  <si>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</si>
  <si>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</si>
  <si>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</si>
  <si>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</si>
  <si>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</si>
  <si>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</si>
  <si>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</si>
  <si>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</si>
  <si>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</si>
  <si>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</si>
  <si>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</si>
  <si>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</si>
  <si>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</si>
  <si>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</si>
  <si>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</si>
  <si>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</si>
  <si>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</si>
  <si>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</si>
  <si>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</si>
  <si>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</si>
  <si>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</si>
  <si>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</si>
  <si>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</si>
  <si>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</si>
  <si>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</si>
  <si>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</si>
  <si>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</si>
  <si>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</si>
  <si>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</si>
  <si>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</si>
  <si>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</si>
  <si>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</si>
  <si>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</si>
  <si>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</si>
  <si>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</si>
  <si>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</si>
  <si>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</si>
  <si>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</si>
  <si>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</si>
  <si>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</si>
  <si>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</si>
  <si>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</si>
  <si>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</si>
  <si>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</si>
  <si>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</si>
  <si>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</si>
  <si>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</si>
  <si>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</si>
  <si>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</si>
  <si>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</si>
  <si>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</si>
  <si>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</si>
  <si>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</si>
  <si>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</si>
  <si>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</si>
  <si>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</si>
  <si>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</si>
  <si>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</si>
  <si>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</si>
  <si>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</si>
  <si>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</si>
  <si>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</si>
  <si>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</si>
  <si>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</si>
  <si>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</si>
  <si>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</si>
  <si>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</si>
  <si>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</si>
  <si>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</si>
  <si>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</si>
  <si>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</si>
  <si>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</si>
  <si>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</si>
  <si>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</si>
  <si>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</si>
  <si>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</si>
  <si>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</si>
  <si>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</si>
  <si>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</si>
  <si>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</si>
  <si>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</si>
  <si>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</si>
  <si>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</si>
  <si>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</si>
  <si>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</si>
  <si>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</si>
  <si>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</si>
  <si>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</si>
  <si>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</si>
  <si>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</si>
  <si>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</si>
  <si>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</si>
  <si>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</si>
  <si>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</si>
  <si>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</si>
  <si>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</si>
  <si>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</si>
  <si>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</si>
  <si>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</si>
  <si>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</si>
  <si>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</si>
  <si>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</si>
  <si>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</si>
  <si>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</si>
  <si>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</si>
  <si>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</si>
  <si>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</si>
  <si>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</si>
  <si>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</si>
  <si>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</si>
  <si>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</si>
  <si>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</si>
  <si>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</si>
  <si>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</si>
  <si>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</si>
  <si>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</si>
  <si>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</si>
  <si>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</si>
  <si>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</si>
  <si>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</si>
  <si>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</si>
  <si>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</si>
  <si>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</si>
  <si>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</si>
  <si>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</si>
  <si>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</si>
  <si>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</si>
  <si>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</si>
  <si>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</si>
  <si>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</si>
  <si>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</si>
  <si>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</si>
  <si>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</si>
  <si>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</si>
  <si>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</si>
  <si>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</si>
  <si>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</si>
  <si>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</si>
  <si>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</si>
  <si>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</si>
  <si>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</si>
  <si>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</si>
  <si>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</si>
  <si>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</si>
  <si>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</si>
  <si>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</si>
  <si>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</si>
  <si>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</si>
  <si>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</si>
  <si>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</si>
  <si>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</si>
  <si>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</si>
  <si>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</si>
  <si>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</si>
  <si>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</si>
  <si>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</si>
  <si>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</si>
  <si>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</si>
  <si>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</si>
  <si>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</si>
  <si>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</si>
  <si>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</si>
  <si>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</si>
  <si>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</si>
  <si>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</si>
  <si>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</si>
  <si>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</si>
  <si>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</si>
  <si>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</si>
  <si>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</si>
  <si>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</si>
  <si>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</si>
  <si>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</si>
  <si>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</si>
  <si>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</si>
  <si>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</si>
  <si>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</si>
  <si>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</si>
  <si>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</si>
  <si>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</si>
  <si>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</si>
  <si>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</si>
  <si>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</si>
  <si>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</si>
  <si>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</si>
  <si>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</si>
  <si>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</si>
  <si>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</si>
  <si>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</si>
  <si>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</si>
  <si>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</si>
  <si>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</si>
  <si>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</si>
  <si>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</si>
  <si>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</si>
  <si>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</si>
  <si>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</si>
  <si>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</si>
  <si>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</si>
  <si>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</si>
  <si>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</si>
  <si>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</si>
  <si>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</si>
  <si>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</si>
  <si>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</si>
  <si>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</si>
  <si>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</si>
  <si>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</si>
  <si>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</si>
  <si>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</si>
  <si>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</si>
  <si>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</si>
  <si>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</si>
  <si>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</si>
  <si>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</si>
  <si>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</si>
  <si>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</si>
  <si>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</si>
  <si>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</si>
  <si>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</si>
  <si>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</si>
  <si>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</si>
  <si>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</si>
  <si>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</si>
  <si>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</si>
  <si>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</si>
  <si>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</si>
  <si>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</si>
  <si>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</si>
  <si>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</si>
  <si>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</si>
  <si>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</si>
  <si>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</si>
  <si>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</si>
  <si>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</si>
  <si>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</si>
  <si>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</si>
  <si>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</si>
  <si>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</si>
  <si>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</si>
  <si>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</si>
  <si>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</si>
  <si>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</si>
  <si>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</si>
  <si>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</si>
  <si>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</si>
  <si>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</si>
  <si>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</si>
  <si>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</si>
  <si>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</si>
  <si>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</si>
  <si>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</si>
  <si>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</si>
  <si>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</si>
  <si>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</si>
  <si>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</si>
  <si>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</si>
  <si>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</si>
  <si>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</si>
  <si>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</si>
  <si>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</si>
  <si>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</si>
  <si>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</si>
  <si>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</si>
  <si>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</si>
  <si>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</si>
  <si>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</si>
  <si>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</si>
  <si>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</si>
  <si>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</si>
  <si>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</si>
  <si>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</si>
  <si>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</si>
  <si>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</si>
  <si>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</si>
  <si>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</si>
  <si>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</si>
  <si>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</si>
  <si>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</si>
  <si>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</si>
  <si>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</si>
  <si>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</si>
  <si>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</si>
  <si>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</si>
  <si>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</si>
  <si>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</si>
  <si>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</si>
  <si>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</si>
  <si>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</si>
  <si>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</si>
  <si>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</si>
  <si>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</si>
  <si>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</si>
  <si>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</si>
  <si>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</si>
  <si>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</si>
  <si>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</si>
  <si>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</si>
  <si>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</si>
  <si>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</si>
  <si>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</si>
  <si>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</si>
  <si>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</si>
  <si>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</si>
  <si>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</si>
  <si>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</si>
  <si>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</si>
  <si>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</si>
  <si>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</si>
  <si>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</si>
  <si>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</si>
  <si>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</si>
  <si>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</si>
  <si>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</si>
  <si>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</si>
  <si>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</si>
  <si>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</si>
  <si>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</si>
  <si>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</si>
  <si>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</si>
  <si>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</si>
  <si>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</si>
  <si>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</si>
  <si>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</si>
  <si>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</si>
  <si>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</si>
  <si>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</si>
  <si>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</si>
  <si>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</si>
  <si>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</si>
  <si>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</si>
  <si>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</si>
  <si>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</si>
  <si>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</si>
  <si>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</si>
  <si>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</si>
  <si>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</si>
  <si>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</si>
  <si>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</si>
  <si>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</si>
  <si>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</si>
  <si>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</si>
  <si>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</si>
  <si>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</si>
  <si>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</si>
  <si>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</si>
  <si>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</si>
  <si>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</si>
  <si>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</si>
  <si>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</si>
  <si>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</si>
  <si>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</si>
  <si>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</si>
  <si>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</si>
  <si>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</si>
  <si>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</si>
  <si>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</si>
  <si>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</si>
  <si>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</si>
  <si>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</si>
  <si>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</si>
  <si>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</si>
  <si>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</si>
  <si>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</si>
  <si>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</si>
  <si>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</si>
  <si>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</si>
  <si>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</si>
  <si>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</si>
  <si>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</si>
  <si>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</si>
  <si>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</si>
  <si>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</si>
  <si>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</si>
  <si>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</si>
  <si>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</si>
  <si>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</si>
  <si>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</si>
  <si>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</si>
  <si>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</si>
  <si>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</si>
  <si>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</si>
  <si>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</si>
  <si>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</si>
  <si>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</si>
  <si>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</si>
  <si>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</si>
  <si>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</si>
  <si>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</si>
  <si>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</si>
  <si>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</si>
  <si>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</si>
  <si>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</si>
  <si>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</si>
  <si>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</si>
  <si>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</si>
  <si>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</si>
  <si>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</si>
  <si>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</si>
  <si>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</si>
  <si>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</si>
  <si>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</si>
  <si>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</si>
  <si>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</si>
  <si>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</si>
  <si>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</si>
  <si>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</si>
  <si>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</si>
  <si>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</si>
  <si>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</si>
  <si>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</si>
  <si>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</si>
  <si>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</si>
  <si>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</si>
  <si>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</si>
  <si>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</si>
  <si>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</si>
  <si>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</si>
  <si>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</si>
  <si>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</si>
  <si>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</si>
  <si>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</si>
  <si>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</si>
  <si>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</si>
  <si>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</si>
  <si>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</si>
  <si>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</si>
  <si>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</si>
  <si>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</si>
  <si>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</si>
  <si>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</si>
  <si>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</si>
  <si>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</si>
  <si>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</si>
  <si>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</si>
  <si>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</si>
  <si>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</si>
  <si>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</si>
  <si>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</si>
  <si>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</si>
  <si>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</si>
  <si>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</si>
  <si>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</si>
  <si>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</si>
  <si>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</si>
  <si>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</si>
  <si>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</si>
  <si>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</si>
  <si>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</si>
  <si>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</si>
  <si>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</si>
  <si>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</si>
  <si>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</si>
  <si>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</si>
  <si>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</si>
  <si>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</si>
  <si>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</si>
  <si>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</si>
  <si>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</si>
  <si>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</si>
  <si>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</si>
  <si>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</si>
  <si>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</si>
  <si>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</si>
  <si>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</si>
  <si>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</si>
  <si>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</si>
  <si>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</si>
  <si>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</si>
  <si>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</si>
  <si>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</si>
  <si>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</si>
  <si>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</si>
  <si>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</si>
  <si>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</si>
  <si>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</si>
  <si>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</si>
  <si>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</si>
  <si>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</si>
  <si>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</si>
  <si>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</si>
  <si>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</si>
  <si>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</si>
  <si>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</si>
  <si>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</si>
  <si>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</si>
  <si>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</si>
  <si>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</si>
  <si>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</si>
  <si>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</si>
  <si>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</si>
  <si>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</si>
  <si>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</si>
  <si>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</si>
  <si>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</si>
  <si>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</si>
  <si>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</si>
  <si>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</si>
  <si>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</si>
  <si>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</si>
  <si>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</si>
  <si>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</si>
  <si>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</si>
  <si>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</si>
  <si>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</si>
  <si>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</si>
  <si>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</si>
  <si>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</si>
  <si>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</si>
  <si>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</si>
  <si>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</si>
  <si>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</si>
  <si>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</si>
  <si>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</si>
  <si>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</si>
  <si>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</si>
  <si>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</si>
  <si>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</si>
  <si>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</si>
  <si>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</si>
  <si>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</si>
  <si>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</si>
  <si>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</si>
  <si>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</si>
  <si>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</si>
  <si>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</si>
  <si>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</si>
  <si>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</si>
  <si>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</si>
  <si>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</si>
  <si>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</si>
  <si>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</si>
  <si>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</si>
  <si>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</si>
  <si>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</si>
  <si>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</si>
  <si>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</si>
  <si>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</si>
  <si>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</si>
  <si>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</si>
  <si>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</si>
  <si>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</si>
  <si>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</si>
  <si>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</si>
  <si>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</si>
  <si>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</si>
  <si>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</si>
  <si>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</si>
  <si>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</si>
  <si>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</si>
  <si>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</si>
  <si>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</si>
  <si>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</si>
  <si>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</si>
  <si>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</si>
  <si>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</si>
  <si>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</si>
  <si>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</si>
  <si>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</si>
  <si>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</si>
  <si>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</si>
  <si>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</si>
  <si>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</si>
  <si>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</si>
  <si>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</si>
  <si>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</si>
  <si>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</si>
  <si>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</si>
  <si>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</si>
  <si>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</si>
  <si>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</si>
  <si>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</si>
  <si>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</si>
  <si>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</si>
  <si>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</si>
  <si>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</si>
  <si>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</si>
  <si>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</si>
  <si>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</si>
  <si>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</si>
  <si>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</si>
  <si>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</si>
  <si>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</si>
  <si>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</si>
  <si>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</si>
  <si>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</si>
  <si>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</si>
  <si>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</si>
  <si>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</si>
  <si>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</si>
  <si>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</si>
  <si>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</si>
  <si>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</si>
  <si>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</si>
  <si>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</si>
  <si>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</si>
  <si>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</si>
  <si>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</si>
  <si>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</si>
  <si>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</si>
  <si>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</si>
  <si>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</si>
  <si>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</si>
  <si>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</si>
  <si>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</si>
  <si>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</si>
  <si>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</si>
  <si>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</si>
  <si>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</si>
  <si>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</si>
  <si>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</si>
  <si>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</si>
  <si>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</si>
  <si>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</si>
  <si>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</si>
  <si>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</si>
  <si>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</si>
  <si>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</si>
  <si>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</si>
  <si>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</si>
  <si>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</si>
  <si>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</si>
  <si>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</si>
  <si>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</si>
  <si>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</si>
  <si>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</si>
  <si>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</si>
  <si>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</si>
  <si>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</si>
  <si>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</si>
  <si>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</si>
  <si>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</si>
  <si>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</si>
  <si>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</si>
  <si>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</si>
  <si>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</si>
  <si>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</si>
  <si>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</si>
  <si>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</si>
  <si>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</si>
  <si>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</si>
  <si>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</si>
  <si>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</si>
  <si>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</si>
  <si>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</si>
  <si>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</si>
  <si>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</si>
  <si>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</si>
  <si>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</si>
  <si>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</si>
  <si>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</si>
  <si>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</si>
  <si>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</si>
  <si>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</si>
  <si>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</si>
  <si>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</si>
  <si>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</si>
  <si>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</si>
  <si>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</si>
  <si>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</si>
  <si>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</si>
  <si>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</si>
  <si>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</si>
  <si>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</si>
  <si>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</si>
  <si>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</si>
  <si>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</si>
  <si>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</si>
  <si>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</si>
  <si>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</si>
  <si>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</si>
  <si>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</si>
  <si>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</si>
  <si>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</si>
  <si>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</si>
  <si>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</si>
  <si>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</si>
  <si>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</si>
  <si>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</si>
  <si>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</si>
  <si>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</si>
  <si>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</si>
  <si>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</si>
  <si>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</si>
  <si>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</si>
  <si>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</si>
  <si>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</si>
  <si>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</si>
  <si>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</si>
  <si>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</si>
  <si>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</si>
  <si>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</si>
  <si>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</si>
  <si>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</si>
  <si>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</si>
  <si>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</si>
  <si>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</si>
  <si>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</si>
  <si>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</si>
  <si>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</si>
  <si>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</si>
  <si>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</si>
  <si>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</si>
  <si>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</si>
  <si>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</si>
  <si>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</si>
  <si>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</si>
  <si>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</si>
  <si>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</si>
  <si>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</si>
  <si>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</si>
  <si>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</si>
  <si>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</si>
  <si>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</si>
  <si>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</si>
  <si>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</si>
  <si>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</si>
  <si>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</si>
  <si>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</si>
  <si>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</si>
  <si>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</si>
  <si>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</si>
  <si>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</si>
  <si>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</si>
  <si>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</si>
  <si>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</si>
  <si>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</si>
  <si>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</si>
  <si>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</si>
  <si>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</si>
  <si>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</si>
  <si>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</si>
  <si>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</si>
  <si>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</si>
  <si>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</si>
  <si>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</si>
  <si>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</si>
  <si>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</si>
  <si>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</si>
  <si>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</si>
  <si>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</si>
  <si>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</si>
  <si>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</si>
  <si>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</si>
  <si>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</si>
  <si>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</si>
  <si>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</si>
  <si>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</si>
  <si>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</si>
  <si>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</si>
  <si>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</si>
  <si>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</si>
  <si>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</si>
  <si>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</si>
  <si>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</si>
  <si>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</si>
  <si>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</si>
  <si>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</si>
  <si>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</si>
  <si>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</si>
  <si>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</si>
  <si>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</si>
  <si>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</si>
  <si>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</si>
  <si>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</si>
  <si>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</si>
  <si>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</si>
  <si>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</si>
  <si>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</si>
  <si>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</si>
  <si>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</si>
  <si>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</si>
  <si>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</si>
  <si>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</si>
  <si>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</si>
  <si>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</si>
  <si>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</si>
  <si>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</si>
  <si>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</si>
  <si>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</si>
  <si>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</si>
  <si>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</si>
  <si>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</si>
  <si>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</si>
  <si>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</si>
  <si>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</si>
  <si>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</si>
  <si>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</si>
  <si>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</si>
  <si>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</si>
  <si>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</si>
  <si>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</si>
  <si>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</si>
  <si>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</si>
  <si>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</si>
  <si>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</si>
  <si>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</si>
  <si>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</si>
  <si>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</si>
  <si>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</si>
  <si>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</si>
  <si>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</si>
  <si>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</si>
  <si>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</si>
  <si>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</si>
  <si>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</si>
  <si>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</si>
  <si>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</si>
  <si>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</si>
  <si>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</si>
  <si>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</si>
  <si>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</si>
  <si>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</si>
  <si>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</si>
  <si>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</si>
  <si>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</si>
  <si>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</si>
  <si>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</si>
  <si>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</si>
  <si>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</si>
  <si>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</si>
  <si>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</si>
  <si>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</si>
  <si>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</si>
  <si>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</si>
  <si>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</si>
  <si>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</si>
  <si>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</si>
  <si>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</si>
  <si>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</si>
  <si>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</si>
  <si>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</si>
  <si>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</si>
  <si>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</si>
  <si>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</si>
  <si>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</si>
  <si>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</si>
  <si>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</si>
  <si>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</si>
  <si>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</si>
  <si>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</si>
  <si>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</si>
  <si>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</si>
  <si>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</si>
  <si>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</si>
  <si>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</si>
  <si>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</si>
  <si>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</si>
  <si>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</si>
  <si>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</si>
  <si>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</si>
  <si>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</si>
  <si>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</si>
  <si>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</si>
  <si>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</si>
  <si>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</si>
  <si>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</si>
  <si>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</si>
  <si>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</si>
  <si>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</si>
  <si>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</si>
  <si>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</si>
  <si>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</si>
  <si>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</si>
  <si>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</si>
  <si>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</si>
  <si>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</si>
  <si>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</si>
  <si>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</si>
  <si>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</si>
  <si>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</si>
  <si>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</si>
  <si>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</si>
  <si>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</si>
  <si>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</si>
  <si>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</si>
  <si>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</si>
  <si>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</si>
  <si>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</si>
  <si>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</si>
  <si>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</si>
  <si>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</si>
  <si>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</si>
  <si>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</si>
  <si>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</si>
  <si>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</si>
  <si>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</si>
  <si>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</si>
  <si>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</si>
  <si>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</si>
  <si>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</si>
  <si>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</si>
  <si>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</si>
  <si>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</si>
  <si>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</si>
  <si>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</si>
  <si>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</si>
  <si>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</si>
  <si>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</si>
  <si>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</si>
  <si>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</si>
  <si>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</si>
  <si>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</si>
  <si>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</si>
  <si>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</si>
  <si>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</si>
  <si>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</si>
  <si>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</si>
  <si>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</si>
  <si>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</si>
  <si>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</si>
  <si>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</si>
  <si>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</si>
  <si>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</si>
  <si>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</si>
  <si>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</si>
  <si>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</si>
  <si>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</si>
  <si>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</si>
  <si>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</si>
  <si>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</si>
  <si>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</si>
  <si>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</si>
  <si>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</si>
  <si>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</si>
  <si>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</si>
  <si>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</si>
  <si>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</si>
  <si>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</si>
  <si>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</si>
  <si>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</si>
  <si>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</si>
  <si>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</si>
  <si>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</si>
  <si>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</si>
  <si>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</si>
  <si>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</si>
  <si>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</si>
  <si>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</si>
  <si>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</si>
  <si>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</si>
  <si>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</si>
  <si>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</si>
  <si>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</si>
  <si>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</si>
  <si>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</si>
  <si>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</si>
  <si>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</si>
  <si>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</si>
  <si>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</si>
  <si>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</si>
  <si>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</si>
  <si>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</si>
  <si>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</si>
  <si>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</si>
  <si>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</si>
  <si>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</si>
  <si>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</si>
  <si>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</si>
  <si>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</si>
  <si>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</si>
  <si>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</si>
  <si>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</si>
  <si>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</si>
  <si>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</si>
  <si>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</si>
  <si>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</si>
  <si>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</si>
  <si>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</si>
  <si>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</si>
  <si>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</si>
  <si>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</si>
  <si>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</si>
  <si>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</si>
  <si>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</si>
  <si>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</si>
  <si>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</si>
  <si>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</si>
  <si>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</si>
  <si>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</si>
  <si>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</si>
  <si>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</si>
  <si>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</si>
  <si>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</si>
  <si>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</si>
  <si>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</si>
  <si>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</si>
  <si>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</si>
  <si>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</si>
  <si>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</si>
  <si>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</si>
  <si>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</si>
  <si>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</si>
  <si>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</si>
  <si>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</si>
  <si>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</si>
  <si>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</si>
  <si>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</si>
  <si>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</si>
  <si>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</si>
  <si>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</si>
  <si>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</si>
  <si>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</si>
  <si>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</si>
  <si>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</si>
  <si>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</si>
  <si>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</si>
  <si>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</si>
  <si>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</si>
  <si>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</si>
  <si>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</si>
  <si>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</si>
  <si>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</si>
  <si>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</si>
  <si>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</si>
  <si>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</si>
  <si>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</si>
  <si>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</si>
  <si>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</si>
  <si>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</si>
  <si>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</si>
  <si>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</si>
  <si>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</si>
  <si>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</si>
  <si>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</si>
  <si>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</si>
  <si>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</si>
  <si>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</si>
  <si>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</si>
  <si>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</si>
  <si>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</si>
  <si>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</si>
  <si>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</si>
  <si>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</si>
  <si>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</si>
  <si>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</si>
  <si>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</si>
  <si>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</si>
  <si>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</si>
  <si>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</si>
  <si>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</si>
  <si>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</si>
  <si>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</si>
  <si>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</si>
  <si>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</si>
  <si>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</si>
  <si>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</si>
  <si>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</si>
  <si>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</si>
  <si>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</si>
  <si>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</si>
  <si>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</si>
  <si>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</si>
  <si>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</si>
  <si>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</si>
  <si>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</si>
  <si>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</si>
  <si>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</si>
  <si>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</si>
  <si>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</si>
  <si>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</si>
  <si>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</si>
  <si>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</si>
  <si>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</si>
  <si>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</si>
  <si>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</si>
  <si>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</si>
  <si>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</si>
  <si>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</si>
  <si>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</si>
  <si>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</si>
  <si>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</si>
  <si>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</si>
  <si>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</si>
  <si>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</si>
  <si>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</si>
  <si>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</si>
  <si>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</si>
  <si>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</si>
  <si>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</si>
  <si>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</si>
  <si>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</si>
  <si>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</si>
  <si>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</si>
  <si>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</si>
  <si>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</si>
  <si>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</si>
  <si>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</si>
  <si>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</si>
  <si>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</si>
  <si>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</si>
  <si>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</si>
  <si>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</si>
  <si>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</si>
  <si>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</si>
  <si>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</si>
  <si>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</si>
  <si>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</si>
  <si>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</si>
  <si>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</si>
  <si>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</si>
  <si>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</si>
  <si>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</si>
  <si>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</si>
  <si>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</si>
  <si>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</si>
  <si>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</si>
  <si>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</si>
  <si>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</si>
  <si>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</si>
  <si>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</si>
  <si>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</si>
  <si>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</si>
  <si>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</si>
  <si>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</si>
  <si>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</si>
  <si>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</si>
  <si>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</si>
  <si>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</si>
  <si>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</si>
  <si>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</si>
  <si>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</si>
  <si>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</si>
  <si>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</si>
  <si>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</si>
  <si>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</si>
  <si>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</si>
  <si>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</si>
  <si>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</si>
  <si>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</si>
  <si>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</si>
  <si>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</si>
  <si>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</si>
  <si>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</si>
  <si>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</si>
  <si>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</si>
  <si>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</si>
  <si>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</si>
  <si>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</si>
  <si>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</si>
  <si>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</si>
  <si>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</si>
  <si>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</si>
  <si>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</si>
  <si>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</si>
  <si>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</si>
  <si>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</si>
  <si>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</si>
  <si>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</si>
  <si>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</si>
  <si>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</si>
  <si>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</si>
  <si>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</si>
  <si>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</si>
  <si>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</si>
  <si>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</si>
  <si>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</si>
  <si>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</si>
  <si>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</si>
  <si>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</si>
  <si>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</si>
  <si>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</si>
  <si>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</si>
  <si>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</si>
  <si>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</si>
  <si>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</si>
  <si>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</si>
  <si>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</si>
  <si>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</si>
  <si>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</si>
  <si>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</si>
  <si>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</si>
  <si>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</si>
  <si>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</si>
  <si>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</si>
  <si>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</si>
  <si>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</si>
  <si>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</si>
  <si>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</si>
  <si>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</si>
  <si>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</si>
  <si>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</si>
  <si>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</si>
  <si>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</si>
  <si>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</si>
  <si>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</si>
  <si>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</si>
  <si>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</si>
  <si>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</si>
  <si>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</si>
  <si>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</si>
  <si>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</si>
  <si>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</si>
  <si>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</si>
  <si>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</si>
  <si>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</si>
  <si>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</si>
  <si>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</si>
  <si>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</si>
  <si>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</si>
  <si>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</si>
  <si>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</si>
  <si>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</si>
  <si>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</si>
  <si>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</si>
  <si>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</si>
  <si>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</si>
  <si>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</si>
  <si>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</si>
  <si>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</si>
  <si>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</si>
  <si>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</si>
  <si>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</si>
  <si>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</si>
  <si>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</si>
  <si>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</si>
  <si>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</si>
  <si>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</si>
  <si>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</si>
  <si>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</si>
  <si>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</si>
  <si>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</si>
  <si>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</si>
  <si>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</si>
  <si>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</si>
  <si>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</si>
  <si>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</si>
  <si>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</si>
  <si>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</si>
  <si>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</si>
  <si>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</si>
  <si>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</si>
  <si>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</si>
  <si>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</si>
  <si>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</si>
  <si>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</si>
  <si>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</si>
  <si>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</si>
  <si>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</si>
  <si>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</si>
  <si>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</si>
  <si>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</si>
  <si>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</si>
  <si>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</si>
  <si>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</si>
  <si>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</si>
  <si>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</si>
  <si>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</si>
  <si>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</si>
  <si>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</si>
  <si>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</si>
  <si>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</si>
  <si>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</si>
  <si>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</si>
  <si>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</si>
  <si>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</si>
  <si>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</si>
  <si>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</si>
  <si>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</si>
  <si>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</si>
  <si>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</si>
  <si>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</si>
  <si>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</si>
  <si>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</si>
  <si>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</si>
  <si>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</si>
  <si>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</si>
  <si>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</si>
  <si>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</si>
  <si>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</si>
  <si>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</si>
  <si>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</si>
  <si>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</si>
  <si>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</si>
  <si>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</si>
  <si>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</si>
  <si>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</si>
  <si>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</si>
  <si>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</si>
  <si>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</si>
  <si>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</si>
  <si>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</si>
  <si>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</si>
  <si>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</si>
  <si>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</si>
  <si>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</si>
  <si>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</si>
  <si>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</si>
  <si>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</si>
  <si>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</si>
  <si>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</si>
  <si>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</si>
  <si>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</si>
  <si>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</si>
  <si>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</si>
  <si>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</si>
  <si>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</si>
  <si>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</si>
  <si>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</si>
  <si>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</si>
  <si>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</si>
  <si>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</si>
  <si>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</si>
  <si>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</si>
  <si>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</si>
  <si>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</si>
  <si>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</si>
  <si>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</si>
  <si>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</si>
  <si>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</si>
  <si>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</si>
  <si>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</si>
  <si>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</si>
  <si>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</si>
  <si>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</si>
  <si>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</si>
  <si>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</si>
  <si>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</si>
  <si>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</si>
  <si>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</si>
  <si>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</si>
  <si>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</si>
  <si>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</si>
  <si>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</si>
  <si>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</si>
  <si>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</si>
  <si>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</si>
  <si>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</si>
  <si>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</si>
  <si>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</si>
  <si>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</si>
  <si>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</si>
  <si>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</si>
  <si>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</si>
  <si>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</si>
  <si>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</si>
  <si>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</si>
  <si>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</si>
  <si>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</si>
  <si>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</si>
  <si>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</si>
  <si>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</si>
  <si>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</si>
  <si>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</si>
  <si>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</si>
  <si>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</si>
  <si>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</si>
  <si>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</si>
  <si>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</si>
  <si>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</si>
  <si>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</si>
  <si>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</si>
  <si>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</si>
  <si>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</si>
  <si>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</si>
  <si>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</si>
  <si>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</si>
  <si>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</si>
  <si>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</si>
  <si>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</si>
  <si>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</si>
  <si>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</si>
  <si>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</si>
  <si>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</si>
  <si>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</si>
  <si>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</si>
  <si>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</si>
  <si>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</si>
  <si>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</si>
  <si>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</si>
  <si>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</si>
  <si>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</si>
  <si>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</si>
  <si>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</si>
  <si>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</si>
  <si>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</si>
  <si>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</si>
  <si>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</si>
  <si>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</si>
  <si>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</si>
  <si>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</si>
  <si>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</si>
  <si>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</si>
  <si>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</si>
  <si>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</si>
  <si>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</si>
  <si>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</si>
  <si>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</si>
  <si>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</si>
  <si>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</si>
  <si>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</si>
  <si>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</si>
  <si>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</si>
  <si>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</si>
  <si>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</si>
  <si>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</si>
  <si>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</si>
  <si>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</si>
  <si>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</si>
  <si>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</si>
  <si>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</si>
  <si>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</si>
  <si>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</si>
  <si>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</si>
  <si>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</si>
  <si>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</si>
  <si>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</si>
  <si>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</si>
  <si>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</si>
  <si>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</si>
  <si>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</si>
  <si>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</si>
  <si>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</si>
  <si>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</si>
  <si>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</si>
  <si>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</si>
  <si>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</si>
  <si>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</si>
  <si>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</si>
  <si>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</si>
  <si>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</si>
  <si>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</si>
  <si>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</si>
  <si>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</si>
  <si>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</si>
  <si>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</si>
  <si>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</si>
  <si>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</si>
  <si>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</si>
  <si>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</si>
  <si>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</si>
  <si>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</si>
  <si>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</si>
  <si>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</si>
  <si>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</si>
  <si>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</si>
  <si>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</si>
  <si>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</si>
  <si>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</si>
  <si>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</si>
  <si>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</si>
  <si>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</si>
  <si>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</si>
  <si>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</si>
  <si>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</si>
  <si>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</si>
  <si>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</si>
  <si>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</si>
  <si>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</si>
  <si>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</si>
  <si>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</si>
  <si>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</si>
  <si>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</si>
  <si>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</si>
  <si>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</si>
  <si>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</si>
  <si>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</si>
  <si>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</si>
  <si>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</si>
  <si>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</si>
  <si>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</si>
  <si>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</si>
  <si>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</si>
  <si>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</si>
  <si>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</si>
  <si>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</si>
  <si>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</si>
  <si>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</si>
  <si>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</si>
  <si>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</si>
  <si>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</si>
  <si>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</si>
  <si>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</si>
  <si>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</si>
  <si>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</si>
  <si>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</si>
  <si>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</si>
  <si>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</si>
  <si>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</si>
  <si>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</si>
  <si>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</si>
  <si>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</si>
  <si>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</si>
  <si>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</si>
  <si>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</si>
  <si>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</si>
  <si>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</si>
  <si>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</si>
  <si>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</si>
  <si>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</si>
  <si>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</si>
  <si>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</si>
  <si>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</si>
  <si>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</si>
  <si>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</si>
  <si>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</si>
  <si>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</si>
  <si>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</si>
  <si>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</si>
  <si>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</si>
  <si>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</si>
  <si>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</si>
  <si>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</si>
  <si>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</si>
  <si>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</si>
  <si>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</si>
  <si>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</si>
  <si>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</si>
  <si>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</si>
  <si>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</si>
  <si>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</si>
  <si>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</si>
  <si>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</si>
  <si>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</si>
  <si>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</si>
  <si>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</si>
  <si>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</si>
  <si>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</si>
  <si>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</si>
  <si>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</si>
  <si>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</si>
  <si>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</si>
  <si>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</si>
  <si>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</si>
  <si>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</si>
  <si>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</si>
  <si>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</si>
  <si>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</si>
  <si>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</si>
  <si>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</si>
  <si>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</si>
  <si>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</si>
  <si>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</si>
  <si>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</si>
  <si>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</si>
  <si>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</si>
  <si>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</si>
  <si>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</si>
  <si>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</si>
  <si>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</si>
  <si>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</si>
  <si>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</si>
  <si>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</si>
  <si>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</si>
  <si>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</si>
  <si>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</si>
  <si>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</si>
  <si>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</si>
  <si>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</si>
  <si>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</si>
  <si>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</si>
  <si>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</si>
  <si>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</si>
  <si>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</si>
  <si>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</si>
  <si>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</si>
  <si>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</si>
  <si>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</si>
  <si>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</si>
  <si>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</si>
  <si>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</si>
  <si>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</si>
  <si>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</si>
  <si>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</si>
  <si>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</si>
  <si>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</si>
  <si>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</si>
  <si>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</si>
  <si>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</si>
  <si>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</si>
  <si>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</si>
  <si>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</si>
  <si>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</si>
  <si>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</si>
  <si>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</si>
  <si>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</si>
  <si>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</si>
  <si>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</si>
  <si>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</si>
  <si>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</si>
  <si>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</si>
  <si>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</si>
  <si>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</si>
  <si>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</si>
  <si>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</si>
  <si>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</si>
  <si>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</si>
  <si>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</si>
  <si>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</si>
  <si>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</si>
  <si>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</si>
  <si>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</si>
  <si>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</si>
  <si>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</si>
  <si>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</si>
  <si>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</si>
  <si>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</si>
  <si>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</si>
  <si>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</si>
  <si>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</si>
  <si>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</si>
  <si>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</si>
  <si>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</si>
  <si>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</si>
  <si>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</si>
  <si>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</si>
  <si>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</si>
  <si>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</si>
  <si>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</si>
  <si>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</si>
  <si>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</si>
  <si>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</si>
  <si>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</si>
  <si>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</si>
  <si>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</si>
  <si>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</si>
  <si>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</si>
  <si>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</si>
  <si>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</si>
  <si>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</si>
  <si>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</si>
  <si>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</si>
  <si>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</si>
  <si>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</si>
  <si>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</si>
  <si>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</si>
  <si>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</si>
  <si>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</si>
  <si>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</si>
  <si>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</si>
  <si>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</si>
  <si>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</si>
  <si>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</si>
  <si>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</si>
  <si>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</si>
  <si>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</si>
  <si>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</si>
  <si>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</si>
  <si>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</si>
  <si>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</si>
  <si>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</si>
  <si>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</si>
  <si>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</si>
  <si>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</si>
  <si>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</si>
  <si>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</si>
  <si>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</si>
  <si>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</si>
  <si>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</si>
  <si>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</si>
  <si>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</si>
  <si>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</si>
  <si>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</si>
  <si>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</si>
  <si>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</si>
  <si>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</si>
  <si>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</si>
  <si>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</si>
  <si>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</si>
  <si>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</si>
  <si>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</si>
  <si>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</si>
  <si>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</si>
  <si>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</si>
  <si>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</si>
  <si>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</si>
  <si>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</si>
  <si>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</si>
  <si>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</si>
  <si>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</si>
  <si>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</si>
  <si>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</si>
  <si>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</si>
  <si>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</si>
  <si>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</si>
  <si>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</si>
  <si>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</si>
  <si>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</si>
  <si>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</si>
  <si>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</si>
  <si>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</si>
  <si>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</si>
  <si>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</si>
  <si>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</si>
  <si>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</si>
  <si>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</si>
  <si>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</si>
  <si>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</si>
  <si>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</si>
  <si>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</si>
  <si>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</si>
  <si>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</si>
  <si>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</si>
  <si>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</si>
  <si>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</si>
  <si>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</si>
  <si>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</si>
  <si>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</si>
  <si>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</si>
  <si>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</si>
  <si>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</si>
  <si>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</si>
  <si>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</si>
  <si>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</si>
  <si>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</si>
  <si>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</si>
  <si>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</si>
  <si>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</si>
  <si>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</si>
  <si>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</si>
  <si>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</si>
  <si>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</si>
  <si>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</si>
  <si>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</si>
  <si>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</si>
  <si>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</si>
  <si>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</si>
  <si>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</si>
  <si>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</si>
  <si>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</si>
  <si>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</si>
  <si>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</si>
  <si>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</si>
  <si>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</si>
  <si>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</si>
  <si>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</si>
  <si>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</si>
  <si>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</si>
  <si>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</si>
  <si>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</si>
  <si>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</si>
  <si>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</si>
  <si>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</si>
  <si>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</si>
  <si>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</si>
  <si>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</si>
  <si>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</si>
  <si>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</si>
  <si>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</si>
  <si>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</si>
  <si>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</si>
  <si>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</si>
  <si>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</si>
  <si>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</si>
  <si>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</si>
  <si>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</si>
  <si>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</si>
  <si>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</si>
  <si>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</si>
  <si>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</si>
  <si>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</si>
  <si>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</si>
  <si>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</si>
  <si>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</si>
  <si>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</si>
  <si>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</si>
  <si>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</si>
  <si>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</si>
  <si>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</si>
  <si>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</si>
  <si>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</si>
  <si>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</si>
  <si>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</si>
  <si>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</si>
  <si>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</si>
  <si>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</si>
  <si>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</si>
  <si>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</si>
  <si>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</si>
  <si>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</si>
  <si>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</si>
  <si>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</si>
  <si>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</si>
  <si>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</si>
  <si>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</si>
  <si>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</si>
  <si>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</si>
  <si>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</si>
  <si>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</si>
  <si>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</si>
  <si>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</si>
  <si>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</si>
  <si>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</si>
  <si>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</si>
  <si>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</si>
  <si>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</si>
  <si>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</si>
  <si>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</si>
  <si>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</si>
  <si>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</si>
  <si>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</si>
  <si>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</si>
  <si>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</si>
  <si>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</si>
  <si>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</si>
  <si>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</si>
  <si>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</si>
  <si>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</si>
  <si>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</si>
  <si>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</si>
  <si>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</si>
  <si>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</si>
  <si>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</si>
  <si>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</si>
  <si>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</si>
  <si>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</si>
  <si>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</si>
  <si>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</si>
  <si>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</si>
  <si>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</si>
  <si>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</si>
  <si>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</si>
  <si>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</si>
  <si>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</si>
  <si>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</si>
  <si>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</si>
  <si>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</si>
  <si>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</si>
  <si>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</si>
  <si>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</si>
  <si>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</si>
  <si>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</si>
  <si>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</si>
  <si>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</si>
  <si>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</si>
  <si>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</si>
  <si>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</si>
  <si>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</si>
  <si>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</si>
  <si>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</si>
  <si>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</si>
  <si>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</si>
  <si>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</si>
  <si>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</si>
  <si>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</si>
  <si>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</si>
  <si>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</si>
  <si>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</si>
  <si>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</si>
  <si>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</si>
  <si>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</si>
  <si>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</si>
  <si>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</si>
  <si>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</si>
  <si>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</si>
  <si>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</si>
  <si>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</si>
  <si>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</si>
  <si>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</si>
  <si>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</si>
  <si>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</si>
  <si>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</si>
  <si>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</si>
  <si>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</si>
  <si>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</si>
  <si>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</si>
  <si>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</si>
  <si>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</si>
  <si>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</si>
  <si>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</si>
  <si>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</si>
  <si>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</si>
  <si>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</si>
  <si>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</si>
  <si>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</si>
  <si>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</si>
  <si>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</si>
  <si>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</si>
  <si>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</si>
  <si>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</si>
  <si>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</si>
  <si>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</si>
  <si>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</si>
  <si>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</si>
  <si>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</si>
  <si>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</si>
  <si>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</si>
  <si>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</si>
  <si>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</si>
  <si>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</si>
  <si>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</si>
  <si>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</si>
  <si>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</si>
  <si>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</si>
  <si>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</si>
  <si>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</si>
  <si>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</si>
  <si>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</si>
  <si>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</si>
  <si>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</si>
  <si>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</si>
  <si>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</si>
  <si>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</si>
  <si>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</si>
  <si>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</si>
  <si>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</si>
  <si>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</si>
  <si>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</si>
  <si>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</si>
  <si>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</si>
  <si>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</si>
  <si>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</si>
  <si>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</si>
  <si>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</si>
  <si>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</si>
  <si>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</si>
  <si>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</si>
  <si>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</si>
  <si>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</si>
  <si>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</si>
  <si>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</si>
  <si>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</si>
  <si>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</si>
  <si>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</si>
  <si>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</si>
  <si>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</si>
  <si>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</si>
  <si>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</si>
  <si>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</si>
  <si>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</si>
  <si>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</si>
  <si>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</si>
  <si>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</si>
  <si>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</si>
  <si>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</si>
  <si>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</si>
  <si>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</si>
  <si>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</si>
  <si>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</si>
  <si>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</si>
  <si>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</si>
  <si>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</si>
  <si>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</si>
  <si>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</si>
  <si>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</si>
  <si>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</si>
  <si>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</si>
  <si>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</si>
  <si>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</si>
  <si>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</si>
  <si>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</si>
  <si>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</si>
  <si>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</si>
  <si>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</si>
  <si>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</si>
  <si>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</si>
  <si>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</si>
  <si>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</si>
  <si>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</si>
  <si>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</si>
  <si>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</si>
  <si>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</si>
  <si>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</si>
  <si>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</si>
  <si>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</si>
  <si>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</si>
  <si>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</si>
  <si>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</si>
  <si>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</si>
  <si>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</si>
  <si>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</si>
  <si>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</si>
  <si>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</si>
  <si>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</si>
  <si>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</si>
  <si>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</si>
  <si>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</si>
  <si>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</si>
  <si>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</si>
  <si>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</si>
  <si>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</si>
  <si>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</si>
  <si>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</si>
  <si>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</si>
  <si>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</si>
  <si>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</si>
  <si>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</si>
  <si>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</si>
  <si>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</si>
  <si>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</si>
  <si>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</si>
  <si>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</si>
  <si>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</si>
  <si>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</si>
  <si>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</si>
  <si>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</si>
  <si>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</si>
  <si>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</si>
  <si>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</si>
  <si>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</si>
  <si>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</si>
  <si>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</si>
  <si>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</si>
  <si>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</si>
  <si>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</si>
  <si>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</si>
  <si>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</si>
  <si>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</si>
  <si>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</si>
  <si>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</si>
  <si>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</si>
  <si>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</si>
  <si>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</si>
  <si>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</si>
  <si>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</si>
  <si>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</si>
  <si>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</si>
  <si>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</si>
  <si>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</si>
  <si>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</si>
  <si>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</si>
  <si>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</si>
  <si>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</si>
  <si>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</si>
  <si>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</si>
  <si>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</si>
  <si>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</si>
  <si>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</si>
  <si>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</si>
  <si>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</si>
  <si>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</si>
  <si>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</si>
  <si>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</si>
  <si>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</si>
  <si>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</si>
  <si>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</si>
  <si>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</si>
  <si>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</si>
  <si>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</si>
  <si>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</si>
  <si>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</si>
  <si>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</si>
  <si>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</si>
  <si>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</si>
  <si>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</si>
  <si>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</si>
  <si>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</si>
  <si>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</si>
  <si>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</si>
  <si>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</si>
  <si>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</si>
  <si>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</si>
  <si>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</si>
  <si>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</si>
  <si>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</si>
  <si>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</si>
  <si>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</si>
  <si>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</si>
  <si>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</si>
  <si>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</si>
  <si>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</si>
  <si>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</si>
  <si>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</si>
  <si>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</si>
  <si>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</si>
  <si>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</si>
  <si>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</si>
  <si>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</si>
  <si>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</si>
  <si>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</si>
  <si>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</si>
  <si>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</si>
  <si>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</si>
  <si>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</si>
  <si>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</si>
  <si>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</si>
  <si>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</si>
  <si>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</si>
  <si>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</si>
  <si>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</si>
  <si>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</si>
  <si>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</si>
  <si>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</si>
  <si>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</si>
  <si>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</si>
  <si>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</si>
  <si>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</si>
  <si>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</si>
  <si>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</si>
  <si>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</si>
  <si>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</si>
  <si>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</si>
  <si>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</si>
  <si>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</si>
  <si>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</si>
  <si>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</si>
  <si>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</si>
  <si>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</si>
  <si>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</si>
  <si>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</si>
  <si>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</si>
  <si>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</si>
  <si>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</si>
  <si>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</si>
  <si>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</si>
  <si>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</si>
  <si>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</si>
  <si>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</si>
  <si>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</si>
  <si>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</si>
  <si>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</si>
  <si>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</si>
  <si>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</si>
  <si>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</si>
  <si>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</si>
  <si>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</si>
  <si>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</si>
  <si>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</si>
  <si>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</si>
  <si>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</si>
  <si>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</si>
  <si>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</si>
  <si>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</si>
  <si>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</si>
  <si>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</si>
  <si>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</si>
  <si>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</si>
  <si>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</si>
  <si>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</si>
  <si>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</si>
  <si>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</si>
  <si>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</si>
  <si>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</si>
  <si>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</si>
  <si>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</si>
  <si>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</si>
  <si>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</si>
  <si>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</si>
  <si>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</si>
  <si>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</si>
  <si>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</si>
  <si>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</si>
  <si>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</si>
  <si>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</si>
  <si>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</si>
  <si>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</si>
  <si>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</si>
  <si>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</si>
  <si>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</si>
  <si>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</si>
  <si>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</si>
  <si>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</si>
  <si>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</si>
  <si>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</si>
  <si>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</si>
  <si>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</si>
  <si>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</si>
  <si>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</si>
  <si>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</si>
  <si>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</si>
  <si>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</si>
  <si>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</si>
  <si>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</si>
  <si>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</si>
  <si>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</si>
  <si>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</si>
  <si>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</si>
  <si>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</si>
  <si>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</si>
  <si>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</si>
  <si>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</si>
  <si>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</si>
  <si>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</si>
  <si>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</si>
  <si>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</si>
  <si>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</si>
  <si>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</si>
  <si>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</si>
  <si>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</si>
  <si>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</si>
  <si>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</si>
  <si>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</si>
  <si>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</si>
  <si>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</si>
  <si>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</si>
  <si>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</si>
  <si>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</si>
  <si>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</si>
  <si>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</si>
  <si>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</si>
  <si>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</si>
  <si>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</si>
  <si>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</si>
  <si>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</si>
  <si>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</si>
  <si>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</si>
  <si>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</si>
  <si>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</si>
  <si>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</si>
  <si>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</si>
  <si>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</si>
  <si>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</si>
  <si>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</si>
  <si>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</si>
  <si>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</si>
  <si>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</si>
  <si>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</si>
  <si>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</si>
  <si>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</si>
  <si>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</si>
  <si>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</si>
  <si>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</si>
  <si>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</si>
  <si>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</si>
  <si>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</si>
  <si>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</si>
  <si>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</si>
  <si>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</si>
  <si>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</si>
  <si>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</si>
  <si>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</si>
  <si>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</si>
  <si>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</si>
  <si>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</si>
  <si>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</si>
  <si>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</si>
  <si>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</si>
  <si>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</si>
  <si>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</si>
  <si>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</si>
  <si>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</si>
  <si>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</si>
  <si>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</si>
  <si>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</si>
  <si>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</si>
  <si>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</si>
  <si>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</si>
  <si>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</si>
  <si>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</si>
  <si>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</si>
  <si>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</si>
  <si>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</si>
  <si>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</si>
  <si>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</si>
  <si>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</si>
  <si>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</si>
  <si>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</si>
  <si>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</si>
  <si>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</si>
  <si>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</si>
  <si>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</si>
  <si>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</si>
  <si>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</si>
  <si>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</si>
  <si>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</si>
  <si>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</si>
  <si>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</si>
  <si>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</si>
  <si>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</si>
  <si>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</si>
  <si>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</si>
  <si>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</si>
  <si>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</si>
  <si>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</si>
  <si>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</si>
  <si>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</si>
  <si>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</si>
  <si>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</si>
  <si>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</si>
  <si>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</si>
  <si>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</si>
  <si>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</si>
  <si>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</si>
  <si>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</si>
  <si>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</si>
  <si>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</si>
  <si>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</si>
  <si>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</si>
  <si>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</si>
  <si>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</si>
  <si>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</si>
  <si>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</si>
  <si>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</si>
  <si>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</si>
  <si>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</si>
  <si>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</si>
  <si>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</si>
  <si>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</si>
  <si>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</si>
  <si>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</si>
  <si>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</si>
  <si>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</si>
  <si>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</si>
  <si>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</si>
  <si>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</si>
  <si>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</si>
  <si>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</si>
  <si>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</si>
  <si>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</si>
  <si>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</si>
  <si>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</si>
  <si>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</si>
  <si>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</si>
  <si>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</si>
  <si>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</si>
  <si>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</si>
  <si>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</si>
  <si>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</si>
  <si>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</si>
  <si>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</si>
  <si>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</si>
  <si>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</si>
  <si>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</si>
  <si>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</si>
  <si>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</si>
  <si>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</si>
  <si>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</si>
  <si>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</si>
  <si>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</si>
  <si>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</si>
  <si>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</si>
  <si>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</si>
  <si>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</si>
  <si>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</si>
  <si>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</si>
  <si>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</si>
  <si>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</si>
  <si>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</si>
  <si>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</si>
  <si>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</si>
  <si>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</si>
  <si>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</si>
  <si>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</si>
  <si>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</si>
  <si>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</si>
  <si>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</si>
  <si>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</si>
  <si>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</si>
  <si>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</si>
  <si>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</si>
  <si>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</si>
  <si>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</si>
  <si>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</si>
  <si>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</si>
  <si>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</si>
  <si>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</si>
  <si>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</si>
  <si>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</si>
  <si>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</si>
  <si>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</si>
  <si>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</si>
  <si>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</si>
  <si>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</si>
  <si>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</si>
  <si>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</si>
  <si>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</si>
  <si>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</si>
  <si>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</si>
  <si>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</si>
  <si>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</si>
  <si>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</si>
  <si>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</si>
  <si>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</si>
  <si>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</si>
  <si>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</si>
  <si>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</si>
  <si>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</si>
  <si>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</si>
  <si>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</si>
  <si>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</si>
  <si>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</si>
  <si>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</si>
  <si>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</si>
  <si>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</si>
  <si>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</si>
  <si>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</si>
  <si>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</si>
  <si>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</si>
  <si>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</si>
  <si>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</si>
  <si>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</si>
  <si>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</si>
  <si>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</si>
  <si>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</si>
  <si>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</si>
  <si>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</si>
  <si>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</si>
  <si>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</si>
  <si>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</si>
  <si>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</si>
  <si>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</si>
  <si>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</si>
  <si>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</si>
  <si>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</si>
  <si>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</si>
  <si>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</si>
  <si>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</si>
  <si>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</si>
  <si>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</si>
  <si>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</si>
  <si>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</si>
  <si>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</si>
  <si>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</si>
  <si>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</si>
  <si>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</si>
  <si>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</si>
  <si>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</si>
  <si>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</si>
  <si>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</si>
  <si>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</si>
  <si>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</si>
  <si>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</si>
  <si>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</si>
  <si>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</si>
  <si>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</si>
  <si>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</si>
  <si>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</si>
  <si>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</si>
  <si>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</si>
  <si>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</si>
  <si>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</si>
  <si>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</si>
  <si>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</si>
  <si>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</si>
  <si>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</si>
  <si>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</si>
  <si>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</si>
  <si>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</si>
  <si>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</si>
  <si>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</si>
  <si>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</si>
  <si>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</si>
  <si>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</si>
  <si>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</si>
  <si>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</si>
  <si>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</si>
  <si>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</si>
  <si>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</si>
  <si>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</si>
  <si>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</si>
  <si>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</si>
  <si>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</si>
  <si>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</si>
  <si>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</si>
  <si>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</si>
  <si>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</si>
  <si>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</si>
  <si>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</si>
  <si>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</si>
  <si>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</si>
  <si>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</si>
  <si>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</si>
  <si>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</si>
  <si>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</si>
  <si>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</si>
  <si>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</si>
  <si>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</si>
  <si>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</si>
  <si>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</si>
  <si>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</si>
  <si>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</si>
  <si>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</si>
  <si>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</si>
  <si>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</si>
  <si>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</si>
  <si>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</si>
  <si>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</si>
  <si>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</si>
  <si>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</si>
  <si>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</si>
  <si>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</si>
  <si>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</si>
  <si>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</si>
  <si>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</si>
  <si>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</si>
  <si>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</si>
  <si>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</si>
  <si>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</si>
  <si>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</si>
  <si>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</si>
  <si>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</si>
  <si>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</si>
  <si>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</si>
  <si>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</si>
  <si>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</si>
  <si>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</si>
  <si>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</si>
  <si>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</si>
  <si>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</si>
  <si>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</si>
  <si>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</si>
  <si>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</si>
  <si>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</si>
  <si>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</si>
  <si>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</si>
  <si>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</si>
  <si>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</si>
  <si>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</si>
  <si>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</si>
  <si>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</si>
  <si>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</si>
  <si>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</si>
  <si>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</si>
  <si>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</si>
  <si>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</si>
  <si>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</si>
  <si>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</si>
  <si>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</si>
  <si>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</si>
  <si>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</si>
  <si>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</si>
  <si>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</si>
  <si>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</si>
  <si>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</si>
  <si>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</si>
  <si>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</si>
  <si>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</si>
  <si>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</si>
  <si>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</si>
  <si>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</si>
  <si>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</si>
  <si>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</si>
  <si>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</si>
  <si>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</si>
  <si>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</si>
  <si>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</si>
  <si>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</si>
  <si>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</si>
  <si>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</si>
  <si>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</si>
  <si>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</si>
  <si>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</si>
  <si>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</si>
  <si>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</si>
  <si>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</si>
  <si>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</si>
  <si>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</si>
  <si>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</si>
  <si>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</si>
  <si>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</si>
  <si>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</si>
  <si>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</si>
  <si>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</si>
  <si>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</si>
  <si>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</si>
  <si>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</si>
  <si>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</si>
  <si>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</si>
  <si>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</si>
  <si>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</si>
  <si>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</si>
  <si>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</si>
  <si>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</si>
  <si>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</si>
  <si>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</si>
  <si>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</si>
  <si>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</si>
  <si>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</si>
  <si>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</si>
  <si>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</si>
  <si>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</si>
  <si>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</si>
  <si>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</si>
  <si>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</si>
  <si>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</si>
  <si>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</si>
  <si>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</si>
  <si>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</si>
  <si>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</si>
  <si>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</si>
  <si>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</si>
  <si>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</si>
  <si>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</si>
  <si>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</si>
  <si>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</si>
  <si>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</si>
  <si>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</si>
  <si>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</si>
  <si>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</si>
  <si>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</si>
  <si>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</si>
  <si>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</si>
  <si>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</si>
  <si>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</si>
  <si>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</si>
  <si>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</si>
  <si>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</si>
  <si>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</si>
  <si>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</si>
  <si>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</si>
  <si>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</si>
  <si>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</si>
  <si>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</si>
  <si>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</si>
  <si>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</si>
  <si>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</si>
  <si>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</si>
  <si>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</si>
  <si>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</si>
  <si>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</si>
  <si>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</si>
  <si>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</si>
  <si>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</si>
  <si>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</si>
  <si>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</si>
  <si>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</si>
  <si>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</si>
  <si>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</si>
  <si>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</si>
  <si>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</si>
  <si>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</si>
  <si>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</si>
  <si>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</si>
  <si>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</si>
  <si>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</si>
  <si>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</si>
  <si>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</si>
  <si>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</si>
  <si>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</si>
  <si>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</si>
  <si>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</si>
  <si>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</si>
  <si>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</si>
  <si>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</si>
  <si>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</si>
  <si>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</si>
  <si>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</si>
  <si>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</si>
  <si>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</si>
  <si>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</si>
  <si>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</si>
  <si>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</si>
  <si>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</si>
  <si>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</si>
  <si>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</si>
  <si>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</si>
  <si>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</si>
  <si>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</si>
  <si>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</si>
  <si>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</si>
  <si>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</si>
  <si>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</si>
  <si>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</si>
  <si>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</si>
  <si>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</si>
  <si>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</si>
  <si>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</si>
  <si>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</si>
  <si>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</si>
  <si>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</si>
  <si>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</si>
  <si>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</si>
  <si>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</si>
  <si>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</si>
  <si>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</si>
  <si>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</si>
  <si>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</si>
  <si>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</si>
  <si>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</si>
  <si>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</si>
  <si>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</si>
  <si>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</si>
  <si>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</si>
  <si>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</si>
  <si>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</si>
  <si>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</si>
  <si>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</si>
  <si>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</si>
  <si>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</si>
  <si>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</si>
  <si>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</si>
  <si>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</si>
  <si>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</si>
  <si>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</si>
  <si>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</si>
  <si>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</si>
  <si>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</si>
  <si>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</si>
  <si>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</si>
  <si>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</si>
  <si>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</si>
  <si>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</si>
  <si>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</si>
  <si>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</si>
  <si>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</si>
  <si>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</si>
  <si>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</si>
  <si>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</si>
  <si>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</si>
  <si>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</si>
  <si>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</si>
  <si>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</si>
  <si>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</si>
  <si>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</si>
  <si>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</si>
  <si>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</si>
  <si>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</si>
  <si>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</si>
  <si>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</si>
  <si>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</si>
  <si>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</si>
  <si>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</si>
  <si>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</si>
  <si>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</si>
  <si>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</si>
  <si>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</si>
  <si>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</si>
  <si>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</si>
  <si>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</si>
  <si>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</si>
  <si>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</si>
  <si>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</si>
  <si>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</si>
  <si>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</si>
  <si>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</si>
  <si>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</si>
  <si>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</si>
  <si>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</si>
  <si>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</si>
  <si>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</si>
  <si>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</si>
  <si>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</si>
  <si>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</si>
  <si>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</si>
  <si>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</si>
  <si>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</si>
  <si>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</si>
  <si>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</si>
  <si>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</si>
  <si>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</si>
  <si>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</si>
  <si>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</si>
  <si>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</si>
  <si>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</si>
  <si>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</si>
  <si>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</si>
  <si>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</si>
  <si>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</si>
  <si>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</si>
  <si>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</si>
  <si>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</si>
  <si>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</si>
  <si>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</si>
  <si>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</si>
  <si>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</si>
  <si>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</si>
  <si>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</si>
  <si>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</si>
  <si>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</si>
  <si>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</si>
  <si>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</si>
  <si>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</si>
  <si>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</si>
  <si>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</si>
  <si>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</si>
  <si>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</si>
  <si>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</si>
  <si>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</si>
  <si>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</si>
  <si>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</si>
  <si>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</si>
  <si>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</si>
  <si>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</si>
  <si>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</si>
  <si>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</si>
  <si>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</si>
  <si>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</si>
  <si>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</si>
  <si>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</si>
  <si>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</si>
  <si>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</si>
  <si>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</si>
  <si>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</si>
  <si>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</si>
  <si>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</si>
  <si>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</si>
  <si>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</si>
  <si>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</si>
  <si>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</si>
  <si>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</si>
  <si>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</si>
  <si>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</si>
  <si>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</si>
  <si>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</si>
  <si>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</si>
  <si>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</si>
  <si>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</si>
  <si>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</si>
  <si>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</si>
  <si>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</si>
  <si>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</si>
  <si>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</si>
  <si>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</si>
  <si>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</si>
  <si>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</si>
  <si>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</si>
  <si>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</si>
  <si>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</si>
  <si>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</si>
  <si>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</si>
  <si>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</si>
  <si>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</si>
  <si>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</si>
  <si>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</si>
  <si>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</si>
  <si>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</si>
  <si>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</si>
  <si>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</si>
  <si>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</si>
  <si>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</si>
  <si>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</si>
  <si>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</si>
  <si>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</si>
  <si>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</si>
  <si>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</si>
  <si>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</si>
  <si>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</si>
  <si>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</si>
  <si>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</si>
  <si>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</si>
  <si>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</si>
  <si>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</si>
  <si>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</si>
  <si>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</si>
  <si>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</si>
  <si>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</si>
  <si>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</si>
  <si>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</si>
  <si>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</si>
  <si>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</si>
  <si>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</si>
  <si>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</si>
  <si>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</si>
  <si>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</si>
  <si>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</si>
  <si>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</si>
  <si>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</si>
  <si>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</si>
  <si>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</si>
  <si>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</si>
  <si>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</si>
  <si>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</si>
  <si>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</si>
  <si>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</si>
  <si>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</si>
  <si>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</si>
  <si>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</si>
  <si>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</si>
  <si>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</si>
  <si>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</si>
  <si>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</si>
  <si>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</si>
  <si>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</si>
  <si>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</si>
  <si>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</si>
  <si>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</si>
  <si>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</si>
  <si>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</si>
  <si>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</si>
  <si>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</si>
  <si>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</si>
  <si>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</si>
  <si>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</si>
  <si>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</si>
  <si>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</si>
  <si>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</si>
  <si>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</si>
  <si>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</si>
  <si>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</si>
  <si>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</si>
  <si>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</si>
  <si>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</si>
  <si>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</si>
  <si>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</si>
  <si>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</si>
  <si>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</si>
  <si>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</si>
  <si>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</si>
  <si>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</si>
  <si>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</si>
  <si>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</si>
  <si>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</si>
  <si>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</si>
  <si>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</si>
  <si>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</si>
  <si>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</si>
  <si>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</si>
  <si>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</si>
  <si>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</si>
  <si>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</si>
  <si>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</si>
  <si>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</si>
  <si>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</si>
  <si>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</si>
  <si>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</si>
  <si>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</si>
  <si>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</si>
  <si>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</si>
  <si>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</si>
  <si>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</si>
  <si>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</si>
  <si>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</si>
  <si>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</si>
  <si>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</si>
  <si>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</si>
  <si>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</si>
  <si>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</si>
  <si>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</si>
  <si>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</si>
  <si>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</si>
  <si>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</si>
  <si>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</si>
  <si>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</si>
  <si>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</si>
  <si>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</si>
  <si>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</si>
  <si>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</si>
  <si>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</si>
  <si>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</si>
  <si>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</si>
  <si>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</si>
  <si>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</si>
  <si>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</si>
  <si>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</si>
  <si>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</si>
  <si>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</si>
  <si>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</si>
  <si>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</si>
  <si>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</si>
  <si>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</si>
  <si>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</si>
  <si>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</si>
  <si>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</si>
  <si>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</si>
  <si>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</si>
  <si>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</si>
  <si>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</si>
  <si>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</si>
  <si>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</si>
  <si>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</si>
  <si>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</si>
  <si>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</si>
  <si>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</si>
  <si>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</si>
  <si>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</si>
  <si>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</si>
  <si>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</si>
  <si>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</si>
  <si>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</si>
  <si>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</si>
  <si>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</si>
  <si>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</si>
  <si>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</si>
  <si>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</si>
  <si>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</si>
  <si>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</si>
  <si>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</si>
  <si>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</si>
  <si>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</si>
  <si>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</si>
  <si>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</si>
  <si>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</si>
  <si>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</si>
  <si>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</si>
  <si>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</si>
  <si>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</si>
  <si>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</si>
  <si>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</si>
  <si>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</si>
  <si>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</si>
  <si>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</si>
  <si>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</si>
  <si>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</si>
  <si>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</si>
  <si>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</si>
  <si>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</si>
  <si>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</si>
  <si>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</si>
  <si>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</si>
  <si>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</si>
  <si>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</si>
  <si>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</si>
  <si>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</si>
  <si>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</si>
  <si>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</si>
  <si>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</si>
  <si>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</si>
  <si>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</si>
  <si>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</si>
  <si>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</si>
  <si>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</si>
  <si>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</si>
  <si>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</si>
  <si>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</si>
  <si>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</si>
  <si>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</si>
  <si>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</si>
  <si>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</si>
  <si>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</si>
  <si>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</si>
  <si>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</si>
  <si>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</si>
  <si>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</si>
  <si>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</si>
  <si>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</si>
  <si>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</si>
  <si>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</si>
  <si>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</si>
  <si>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</si>
  <si>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</si>
  <si>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</si>
  <si>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</si>
  <si>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</si>
  <si>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</si>
  <si>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</si>
  <si>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</si>
  <si>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</si>
  <si>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</si>
  <si>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</si>
  <si>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</si>
  <si>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</si>
  <si>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</si>
  <si>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</si>
  <si>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</si>
  <si>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</si>
  <si>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</si>
  <si>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</si>
  <si>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</si>
  <si>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</si>
  <si>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</si>
  <si>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</si>
  <si>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</si>
  <si>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</si>
  <si>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</si>
  <si>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</si>
  <si>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</si>
  <si>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</si>
  <si>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</si>
  <si>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</si>
  <si>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</si>
  <si>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</si>
  <si>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</si>
  <si>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</si>
  <si>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</si>
  <si>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</si>
  <si>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</si>
  <si>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</si>
  <si>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</si>
  <si>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</si>
  <si>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</si>
  <si>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</si>
  <si>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</si>
  <si>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</si>
  <si>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</si>
  <si>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</si>
  <si>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</si>
  <si>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</si>
  <si>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</si>
  <si>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</si>
  <si>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</si>
  <si>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</si>
  <si>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</si>
  <si>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</si>
  <si>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</si>
  <si>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</si>
  <si>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</si>
  <si>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</si>
  <si>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</si>
  <si>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</si>
  <si>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</si>
  <si>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</si>
  <si>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</si>
  <si>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</si>
  <si>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</si>
  <si>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</si>
  <si>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</si>
  <si>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</si>
  <si>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</si>
  <si>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</si>
  <si>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</si>
  <si>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</si>
  <si>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</si>
  <si>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</si>
  <si>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</si>
  <si>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</si>
  <si>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</si>
  <si>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</si>
  <si>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</si>
  <si>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</si>
  <si>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</si>
  <si>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</si>
  <si>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</si>
  <si>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</si>
  <si>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</si>
  <si>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</si>
  <si>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</si>
  <si>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</si>
  <si>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</si>
  <si>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</si>
  <si>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</si>
  <si>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</si>
  <si>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</si>
  <si>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</si>
  <si>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</si>
  <si>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</si>
  <si>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</si>
  <si>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</si>
  <si>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</si>
  <si>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</si>
  <si>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</si>
  <si>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</si>
  <si>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</si>
  <si>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</si>
  <si>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</si>
  <si>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</si>
  <si>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</si>
  <si>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</si>
  <si>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</si>
  <si>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</si>
  <si>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</si>
  <si>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</si>
  <si>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</si>
  <si>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</si>
  <si>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</si>
  <si>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</si>
  <si>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</si>
  <si>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</si>
  <si>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</si>
  <si>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</si>
  <si>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</si>
  <si>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</si>
  <si>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</si>
  <si>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</si>
  <si>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</si>
  <si>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</si>
  <si>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</si>
  <si>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</si>
  <si>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</si>
  <si>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</si>
  <si>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</si>
  <si>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</si>
  <si>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</si>
  <si>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</si>
  <si>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</si>
  <si>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</si>
  <si>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</si>
  <si>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</si>
  <si>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</si>
  <si>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</si>
  <si>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</si>
  <si>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</si>
  <si>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</si>
  <si>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</si>
  <si>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</si>
  <si>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</si>
  <si>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</si>
  <si>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</si>
  <si>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</si>
  <si>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</si>
  <si>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</si>
  <si>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</si>
  <si>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</si>
  <si>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</si>
  <si>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</si>
  <si>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</si>
  <si>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</si>
  <si>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</si>
  <si>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</si>
  <si>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</si>
  <si>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</si>
  <si>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</si>
  <si>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</si>
  <si>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</si>
  <si>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</si>
  <si>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</si>
  <si>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</si>
  <si>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</si>
  <si>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</si>
  <si>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</si>
  <si>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</si>
  <si>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</si>
  <si>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</si>
  <si>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</si>
  <si>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</si>
  <si>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</si>
  <si>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</si>
  <si>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</si>
  <si>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</si>
  <si>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</si>
  <si>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</si>
  <si>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</si>
  <si>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</si>
  <si>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</si>
  <si>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</si>
  <si>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</si>
  <si>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</si>
  <si>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</si>
  <si>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</si>
  <si>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</si>
  <si>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</si>
  <si>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</si>
  <si>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</si>
  <si>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</si>
  <si>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</si>
  <si>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</si>
  <si>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</si>
  <si>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</si>
  <si>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</si>
  <si>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</si>
  <si>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</si>
  <si>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</si>
  <si>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</si>
  <si>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</si>
  <si>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</si>
  <si>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</si>
  <si>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</si>
  <si>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</si>
  <si>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</si>
  <si>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</si>
  <si>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</si>
  <si>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</si>
  <si>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</si>
  <si>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</si>
  <si>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</si>
  <si>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</si>
  <si>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</si>
  <si>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</si>
  <si>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</si>
  <si>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</si>
  <si>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</si>
  <si>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</si>
  <si>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</si>
  <si>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</si>
  <si>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</si>
  <si>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</si>
  <si>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</si>
  <si>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</si>
  <si>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</si>
  <si>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</si>
  <si>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</si>
  <si>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</si>
  <si>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</si>
  <si>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</si>
  <si>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</si>
  <si>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</si>
  <si>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</si>
  <si>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</si>
  <si>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</si>
  <si>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</si>
  <si>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</si>
  <si>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</si>
  <si>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</si>
  <si>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</si>
  <si>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</si>
  <si>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</si>
  <si>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</si>
  <si>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</si>
  <si>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</si>
  <si>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</si>
  <si>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</si>
  <si>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</si>
  <si>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</si>
  <si>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</si>
  <si>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</si>
  <si>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</si>
  <si>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</si>
  <si>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</si>
  <si>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</si>
  <si>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</si>
  <si>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</si>
  <si>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</si>
  <si>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</si>
  <si>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</si>
  <si>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</si>
  <si>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</si>
  <si>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</si>
  <si>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</si>
  <si>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</si>
  <si>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</si>
  <si>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</si>
  <si>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</si>
  <si>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</si>
  <si>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</si>
  <si>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</si>
  <si>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</si>
  <si>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</si>
  <si>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</si>
  <si>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</si>
  <si>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</si>
  <si>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</si>
  <si>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</si>
  <si>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</si>
  <si>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</si>
  <si>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</si>
  <si>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</si>
  <si>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</si>
  <si>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</si>
  <si>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</si>
  <si>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</si>
  <si>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</si>
  <si>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</si>
  <si>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</si>
  <si>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</si>
  <si>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</si>
  <si>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</si>
  <si>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</si>
  <si>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</si>
  <si>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</si>
  <si>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</si>
  <si>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</si>
  <si>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</si>
  <si>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</si>
  <si>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</si>
  <si>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</si>
  <si>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</si>
  <si>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</si>
  <si>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</si>
  <si>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</si>
  <si>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</si>
  <si>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</si>
  <si>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</si>
  <si>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</si>
  <si>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</si>
  <si>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</si>
  <si>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</si>
  <si>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</si>
  <si>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</si>
  <si>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</si>
  <si>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</si>
  <si>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</si>
  <si>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</si>
  <si>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</si>
  <si>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</si>
  <si>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</si>
  <si>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</si>
  <si>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</si>
  <si>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</si>
  <si>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</si>
  <si>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</si>
  <si>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</si>
  <si>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</si>
  <si>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</si>
  <si>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</si>
  <si>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</si>
  <si>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</si>
  <si>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</si>
  <si>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</si>
  <si>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</si>
  <si>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</si>
  <si>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</si>
  <si>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</si>
  <si>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</si>
  <si>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</si>
  <si>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</si>
  <si>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</si>
  <si>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</si>
  <si>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</si>
  <si>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</si>
  <si>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</si>
  <si>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</si>
  <si>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</si>
  <si>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</si>
  <si>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</si>
  <si>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</si>
  <si>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</si>
  <si>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</si>
  <si>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</si>
  <si>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</si>
  <si>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</si>
  <si>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</si>
  <si>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</si>
  <si>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</si>
  <si>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</si>
  <si>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</si>
  <si>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</si>
  <si>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</si>
  <si>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</si>
  <si>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</si>
  <si>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</si>
  <si>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</si>
  <si>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</si>
  <si>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</si>
  <si>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</si>
  <si>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</si>
  <si>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</si>
  <si>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</si>
  <si>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</si>
  <si>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</si>
  <si>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</si>
  <si>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</si>
  <si>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</si>
  <si>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</si>
  <si>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</si>
  <si>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</si>
  <si>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</si>
  <si>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</si>
  <si>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</si>
  <si>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</si>
  <si>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</si>
  <si>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</si>
  <si>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</si>
  <si>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</si>
  <si>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</si>
  <si>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</si>
  <si>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</si>
  <si>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</si>
  <si>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</si>
  <si>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</si>
  <si>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</si>
  <si>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</si>
  <si>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</si>
  <si>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</si>
  <si>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</si>
  <si>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</si>
  <si>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</si>
  <si>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</si>
  <si>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</si>
  <si>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</si>
  <si>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</si>
  <si>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</si>
  <si>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</si>
  <si>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</si>
  <si>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</si>
  <si>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</si>
  <si>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</si>
  <si>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</si>
  <si>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</si>
  <si>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</si>
  <si>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</si>
  <si>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</si>
  <si>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</si>
  <si>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</si>
  <si>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</si>
  <si>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</si>
  <si>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</si>
  <si>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</si>
  <si>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</si>
  <si>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</si>
  <si>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</si>
  <si>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</si>
  <si>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</si>
  <si>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</si>
  <si>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</si>
  <si>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</si>
  <si>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</si>
  <si>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</si>
  <si>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</si>
  <si>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</si>
  <si>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</si>
  <si>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</si>
  <si>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</si>
  <si>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</si>
  <si>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</si>
  <si>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</si>
  <si>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</si>
  <si>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</si>
  <si>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</si>
  <si>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</si>
  <si>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</si>
  <si>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</si>
  <si>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</si>
  <si>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</si>
  <si>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</si>
  <si>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</si>
  <si>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</si>
  <si>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</si>
  <si>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</si>
  <si>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</si>
  <si>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</si>
  <si>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</si>
  <si>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</si>
  <si>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</si>
  <si>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</si>
  <si>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</si>
  <si>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</si>
  <si>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</si>
  <si>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</si>
  <si>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</si>
  <si>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</si>
  <si>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</si>
  <si>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</si>
  <si>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</si>
  <si>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</si>
  <si>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</si>
  <si>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</si>
  <si>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</si>
  <si>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</si>
  <si>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</si>
  <si>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</si>
  <si>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</si>
  <si>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</si>
  <si>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</si>
  <si>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</si>
  <si>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</si>
  <si>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</si>
  <si>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</si>
  <si>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</si>
  <si>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</si>
  <si>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</si>
  <si>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</si>
  <si>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</si>
  <si>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</si>
  <si>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</si>
  <si>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</si>
  <si>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</si>
  <si>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</si>
  <si>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</si>
  <si>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</si>
  <si>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</si>
  <si>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</si>
  <si>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</si>
  <si>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</si>
  <si>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</si>
  <si>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</si>
  <si>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</si>
  <si>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</si>
  <si>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</si>
  <si>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</si>
  <si>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</si>
  <si>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</si>
  <si>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</si>
  <si>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</si>
  <si>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</si>
  <si>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</si>
  <si>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</si>
  <si>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</si>
  <si>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</si>
  <si>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</si>
  <si>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</si>
  <si>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</si>
  <si>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</si>
  <si>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</si>
  <si>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</si>
  <si>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</si>
  <si>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</si>
  <si>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</si>
  <si>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</si>
  <si>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</si>
  <si>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</si>
  <si>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</si>
  <si>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</si>
  <si>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</si>
  <si>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</si>
  <si>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</si>
  <si>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</si>
  <si>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</si>
  <si>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</si>
  <si>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</si>
  <si>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</si>
  <si>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</si>
  <si>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</si>
  <si>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</si>
  <si>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</si>
  <si>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</si>
  <si>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</si>
  <si>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</si>
  <si>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</si>
  <si>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</si>
  <si>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</si>
  <si>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</si>
  <si>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</si>
  <si>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</si>
  <si>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</si>
  <si>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</si>
  <si>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</si>
  <si>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</si>
  <si>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</si>
  <si>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</si>
  <si>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</si>
  <si>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</si>
  <si>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</si>
  <si>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</si>
  <si>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</si>
  <si>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</si>
  <si>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</si>
  <si>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</si>
  <si>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</si>
  <si>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</si>
  <si>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</si>
  <si>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</si>
  <si>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</si>
  <si>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</si>
  <si>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</si>
  <si>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</si>
  <si>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</si>
  <si>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</si>
  <si>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</si>
  <si>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</si>
  <si>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</si>
  <si>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</si>
  <si>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</si>
  <si>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</si>
  <si>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</si>
  <si>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</si>
  <si>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</si>
  <si>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</si>
  <si>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</si>
  <si>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</si>
  <si>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</si>
  <si>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</si>
  <si>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</si>
  <si>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</si>
  <si>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</si>
  <si>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</si>
  <si>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</si>
  <si>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</si>
  <si>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</si>
  <si>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</si>
  <si>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</si>
  <si>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</si>
  <si>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</si>
  <si>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</si>
  <si>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</si>
  <si>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</si>
  <si>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</si>
  <si>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</si>
  <si>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</si>
  <si>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</si>
  <si>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</si>
  <si>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</si>
  <si>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</si>
  <si>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</si>
  <si>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</si>
  <si>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</si>
  <si>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</si>
  <si>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</si>
  <si>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</si>
  <si>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</si>
  <si>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</si>
  <si>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</si>
  <si>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</si>
  <si>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</si>
  <si>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</si>
  <si>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</si>
  <si>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</si>
  <si>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</si>
  <si>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</si>
  <si>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</si>
  <si>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</si>
  <si>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</si>
  <si>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</si>
  <si>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</si>
  <si>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</si>
  <si>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</si>
  <si>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</si>
  <si>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</si>
  <si>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</si>
  <si>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</si>
  <si>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</si>
  <si>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</si>
  <si>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</si>
  <si>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</si>
  <si>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</si>
  <si>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</si>
  <si>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</si>
  <si>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</si>
  <si>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</si>
  <si>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</si>
  <si>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</si>
  <si>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</si>
  <si>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</si>
  <si>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</si>
  <si>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</si>
  <si>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</si>
  <si>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</si>
  <si>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</si>
  <si>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</si>
  <si>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</si>
  <si>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</si>
  <si>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</si>
  <si>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</si>
  <si>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</si>
  <si>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</si>
  <si>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</si>
  <si>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</si>
  <si>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</si>
  <si>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</si>
  <si>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</si>
  <si>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</si>
  <si>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</si>
  <si>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</si>
  <si>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</si>
  <si>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</si>
  <si>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</si>
  <si>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</si>
  <si>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</si>
  <si>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</si>
  <si>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</si>
  <si>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</si>
  <si>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</si>
  <si>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</si>
  <si>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</si>
  <si>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</si>
  <si>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</si>
  <si>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</si>
  <si>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</si>
  <si>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</si>
  <si>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</si>
  <si>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</si>
  <si>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</si>
  <si>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</si>
  <si>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</si>
  <si>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</si>
  <si>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</si>
  <si>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</si>
  <si>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</si>
  <si>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</si>
  <si>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</si>
  <si>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</si>
  <si>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</si>
  <si>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</si>
  <si>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</si>
  <si>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</si>
  <si>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</si>
  <si>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</si>
  <si>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</si>
  <si>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</si>
  <si>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</si>
  <si>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</si>
  <si>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</si>
  <si>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</si>
  <si>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</si>
  <si>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</si>
  <si>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</si>
  <si>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</si>
  <si>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</si>
  <si>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</si>
  <si>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</si>
  <si>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</si>
  <si>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</si>
  <si>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</si>
  <si>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</si>
  <si>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</si>
  <si>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</si>
  <si>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</si>
  <si>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</si>
  <si>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</si>
  <si>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</si>
  <si>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</si>
  <si>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</si>
  <si>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</si>
  <si>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</si>
  <si>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</si>
  <si>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</si>
  <si>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</si>
  <si>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</si>
  <si>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</si>
  <si>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</si>
  <si>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</si>
  <si>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</si>
  <si>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</si>
  <si>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</si>
  <si>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</si>
  <si>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</si>
  <si>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</si>
  <si>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</si>
  <si>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</si>
  <si>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</si>
  <si>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</si>
  <si>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</si>
  <si>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</si>
  <si>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</si>
  <si>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</si>
  <si>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</si>
  <si>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</si>
  <si>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</si>
  <si>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</si>
  <si>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</si>
  <si>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</si>
  <si>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</si>
  <si>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</si>
  <si>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</si>
  <si>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</si>
  <si>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</si>
  <si>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</si>
  <si>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</si>
  <si>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</si>
  <si>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</si>
  <si>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</si>
  <si>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</si>
  <si>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</si>
  <si>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</si>
  <si>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</si>
  <si>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</si>
  <si>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</si>
  <si>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</si>
  <si>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</si>
  <si>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</si>
  <si>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</si>
  <si>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</si>
  <si>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</si>
  <si>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</si>
  <si>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</si>
  <si>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</si>
  <si>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</si>
  <si>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</si>
  <si>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</si>
  <si>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</si>
  <si>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</si>
  <si>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</si>
  <si>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</si>
  <si>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</si>
  <si>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</si>
  <si>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</si>
  <si>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</si>
  <si>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</si>
  <si>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</si>
  <si>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</si>
  <si>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</si>
  <si>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</si>
  <si>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</si>
  <si>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</si>
  <si>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</si>
  <si>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</si>
  <si>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</si>
  <si>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</si>
  <si>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</si>
  <si>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</si>
  <si>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</si>
  <si>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</si>
  <si>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</si>
  <si>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</si>
  <si>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</si>
  <si>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</si>
  <si>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</si>
  <si>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</si>
  <si>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</si>
  <si>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</si>
  <si>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</si>
  <si>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</si>
  <si>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</si>
  <si>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</si>
  <si>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</si>
  <si>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</si>
  <si>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</si>
  <si>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</si>
  <si>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</si>
  <si>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</si>
  <si>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</si>
  <si>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</si>
  <si>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</si>
  <si>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</si>
  <si>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</si>
  <si>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</si>
  <si>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</si>
  <si>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</si>
  <si>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</si>
  <si>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</si>
  <si>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</si>
  <si>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</si>
  <si>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</si>
  <si>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</si>
  <si>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</si>
  <si>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</si>
  <si>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</si>
  <si>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</si>
  <si>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</si>
  <si>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</si>
  <si>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</si>
  <si>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</si>
  <si>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</si>
  <si>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</si>
  <si>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</si>
  <si>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</si>
  <si>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</si>
  <si>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</si>
  <si>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</si>
  <si>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</si>
  <si>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</si>
  <si>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</si>
  <si>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</si>
  <si>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</si>
  <si>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</si>
  <si>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</si>
  <si>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</si>
  <si>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</si>
  <si>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</si>
  <si>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</si>
  <si>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</si>
  <si>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</si>
  <si>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</si>
  <si>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</si>
  <si>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</si>
  <si>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</si>
  <si>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</si>
  <si>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</si>
  <si>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</si>
  <si>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</si>
  <si>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</si>
  <si>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</si>
  <si>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</si>
  <si>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</si>
  <si>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</si>
  <si>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</si>
  <si>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</si>
  <si>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</si>
  <si>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</si>
  <si>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</si>
  <si>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</si>
  <si>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</si>
  <si>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</si>
  <si>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</si>
  <si>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</si>
  <si>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</si>
  <si>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</si>
  <si>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</si>
  <si>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</si>
  <si>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</si>
  <si>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</si>
  <si>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</si>
  <si>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</si>
  <si>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</si>
  <si>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</si>
  <si>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</si>
  <si>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</si>
  <si>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</si>
  <si>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</si>
  <si>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</si>
  <si>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</si>
  <si>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</si>
  <si>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</si>
  <si>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</si>
  <si>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</si>
  <si>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</si>
  <si>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</si>
  <si>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</si>
  <si>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</si>
  <si>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</si>
  <si>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</si>
  <si>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</si>
  <si>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</si>
  <si>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</si>
  <si>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</si>
  <si>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</si>
  <si>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</si>
  <si>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</si>
  <si>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</si>
  <si>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</si>
  <si>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</si>
  <si>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</si>
  <si>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</si>
  <si>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</si>
  <si>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</si>
  <si>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</si>
  <si>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</si>
  <si>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</si>
  <si>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</si>
  <si>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</si>
  <si>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</si>
  <si>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</si>
  <si>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</si>
  <si>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</si>
  <si>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</si>
  <si>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</si>
  <si>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</si>
  <si>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</si>
  <si>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</si>
  <si>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</si>
  <si>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</si>
  <si>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</si>
  <si>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</si>
  <si>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</si>
  <si>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</si>
  <si>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</si>
  <si>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</si>
  <si>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</si>
  <si>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</si>
  <si>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</si>
  <si>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</si>
  <si>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</si>
  <si>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</si>
  <si>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</si>
  <si>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</si>
  <si>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</si>
  <si>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</si>
  <si>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</si>
  <si>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</si>
  <si>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</si>
  <si>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</si>
  <si>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</si>
  <si>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</si>
  <si>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</si>
  <si>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</si>
  <si>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</si>
  <si>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</si>
  <si>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</si>
  <si>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</si>
  <si>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</si>
  <si>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</si>
  <si>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</si>
  <si>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</si>
  <si>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</si>
  <si>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</si>
  <si>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</si>
  <si>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</si>
  <si>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</si>
  <si>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</si>
  <si>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</si>
  <si>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</si>
  <si>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</si>
  <si>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</si>
  <si>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</si>
  <si>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</si>
  <si>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</si>
  <si>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</si>
  <si>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</si>
  <si>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</si>
  <si>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</si>
  <si>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</si>
  <si>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</si>
  <si>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</si>
  <si>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</si>
  <si>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</si>
  <si>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</si>
  <si>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</si>
  <si>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</si>
  <si>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</si>
  <si>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</si>
  <si>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</si>
  <si>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</si>
  <si>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</si>
  <si>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</si>
  <si>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</si>
  <si>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</si>
  <si>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</si>
  <si>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</si>
  <si>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</si>
  <si>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</si>
  <si>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</si>
  <si>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</si>
  <si>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</si>
  <si>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</si>
  <si>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</si>
  <si>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</si>
  <si>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</si>
  <si>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</si>
  <si>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</si>
  <si>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</si>
  <si>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</si>
  <si>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</si>
  <si>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</si>
  <si>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</si>
  <si>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</si>
  <si>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</si>
  <si>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</si>
  <si>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</si>
  <si>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</si>
  <si>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</si>
  <si>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</si>
  <si>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</si>
  <si>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</si>
  <si>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</si>
  <si>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</si>
  <si>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</si>
  <si>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</si>
  <si>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</si>
  <si>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</si>
  <si>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</si>
  <si>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</si>
  <si>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</si>
  <si>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</si>
  <si>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</si>
  <si>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</si>
  <si>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</si>
  <si>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</si>
  <si>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</si>
  <si>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</si>
  <si>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</si>
  <si>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</si>
  <si>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</si>
  <si>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</si>
  <si>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</si>
  <si>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</si>
  <si>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</si>
  <si>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</si>
  <si>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</si>
  <si>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</si>
  <si>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</si>
  <si>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</si>
  <si>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</si>
  <si>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</si>
  <si>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</si>
  <si>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</si>
  <si>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</si>
  <si>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</si>
  <si>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</si>
  <si>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</si>
  <si>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</si>
  <si>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</si>
  <si>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</si>
  <si>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</si>
  <si>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</si>
  <si>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</si>
  <si>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</si>
  <si>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</si>
  <si>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</si>
  <si>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</si>
  <si>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</si>
  <si>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</si>
  <si>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</si>
  <si>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</si>
  <si>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</si>
  <si>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</si>
  <si>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</si>
  <si>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</si>
  <si>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</si>
  <si>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</si>
  <si>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</si>
  <si>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</si>
  <si>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</si>
  <si>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</si>
  <si>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</si>
  <si>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</si>
  <si>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</si>
  <si>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</si>
  <si>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</si>
  <si>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</si>
  <si>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</si>
  <si>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</si>
  <si>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</si>
  <si>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</si>
  <si>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</si>
  <si>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</si>
  <si>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</si>
  <si>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</si>
  <si>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</si>
  <si>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</si>
  <si>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</si>
  <si>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</si>
  <si>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</si>
  <si>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</si>
  <si>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</si>
  <si>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</si>
  <si>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</si>
  <si>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</si>
  <si>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</si>
  <si>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</si>
  <si>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</si>
  <si>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</si>
  <si>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</si>
  <si>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</si>
  <si>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</si>
  <si>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</si>
  <si>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</si>
  <si>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</si>
  <si>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</si>
  <si>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</si>
  <si>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</si>
  <si>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</si>
  <si>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</si>
  <si>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</si>
  <si>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</si>
  <si>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</si>
  <si>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</si>
  <si>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</si>
  <si>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</si>
  <si>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</si>
  <si>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</si>
  <si>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</si>
  <si>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</si>
  <si>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</si>
  <si>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</si>
  <si>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</si>
  <si>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</si>
  <si>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</si>
  <si>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</si>
  <si>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</si>
  <si>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</si>
  <si>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</si>
  <si>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</si>
  <si>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</si>
  <si>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</si>
  <si>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</si>
  <si>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</si>
  <si>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</si>
  <si>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</si>
  <si>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</si>
  <si>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</si>
  <si>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</si>
  <si>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</si>
  <si>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</si>
  <si>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</si>
  <si>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</si>
  <si>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</si>
  <si>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</si>
  <si>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</si>
  <si>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</si>
  <si>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</si>
  <si>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</si>
  <si>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</si>
  <si>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</si>
  <si>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</si>
  <si>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</si>
  <si>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</si>
  <si>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</si>
  <si>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</si>
  <si>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</si>
  <si>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</si>
  <si>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</si>
  <si>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</si>
  <si>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</si>
  <si>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</si>
  <si>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</si>
  <si>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</si>
  <si>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</si>
  <si>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</si>
  <si>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</si>
  <si>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</si>
  <si>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</si>
  <si>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</si>
  <si>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</si>
  <si>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</si>
  <si>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</si>
  <si>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</si>
  <si>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</si>
  <si>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</si>
  <si>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</si>
  <si>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</si>
  <si>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</si>
  <si>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</si>
  <si>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</si>
  <si>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</si>
  <si>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</si>
  <si>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</si>
  <si>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</si>
  <si>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</si>
  <si>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</si>
  <si>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</si>
  <si>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</si>
  <si>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</si>
  <si>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</si>
  <si>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</si>
  <si>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</si>
  <si>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</si>
  <si>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</si>
  <si>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</si>
  <si>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</si>
  <si>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</si>
  <si>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</si>
  <si>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</si>
  <si>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</si>
  <si>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</si>
  <si>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</si>
  <si>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</si>
  <si>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</si>
  <si>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</si>
  <si>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</si>
  <si>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</si>
  <si>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</si>
  <si>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</si>
  <si>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</si>
  <si>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</si>
  <si>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</si>
  <si>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</si>
  <si>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</si>
  <si>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</si>
  <si>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</si>
  <si>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</si>
  <si>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</si>
  <si>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</si>
  <si>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</si>
  <si>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</si>
  <si>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</si>
  <si>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</si>
  <si>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</si>
  <si>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</si>
  <si>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</si>
  <si>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</si>
  <si>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</si>
  <si>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</si>
  <si>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</si>
  <si>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</si>
  <si>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</si>
  <si>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</si>
  <si>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</si>
  <si>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</si>
  <si>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</si>
  <si>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</si>
  <si>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</si>
  <si>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</si>
  <si>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</si>
  <si>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</si>
  <si>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</si>
  <si>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</si>
  <si>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</si>
  <si>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</si>
  <si>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</si>
  <si>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</si>
  <si>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</si>
  <si>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</si>
  <si>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</si>
  <si>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</si>
  <si>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</si>
  <si>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</si>
  <si>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</si>
  <si>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</si>
  <si>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</si>
  <si>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</si>
  <si>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</si>
  <si>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</si>
  <si>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</si>
  <si>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</si>
  <si>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</si>
  <si>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</si>
  <si>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</si>
  <si>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</si>
  <si>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</si>
  <si>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</si>
  <si>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</si>
  <si>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</si>
  <si>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</si>
  <si>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</si>
  <si>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</si>
  <si>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</si>
  <si>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</si>
  <si>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</si>
  <si>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</si>
  <si>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</si>
  <si>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</si>
  <si>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</si>
  <si>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</si>
  <si>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</si>
  <si>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</si>
  <si>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</si>
  <si>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</si>
  <si>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</si>
  <si>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</si>
  <si>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</si>
  <si>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</si>
  <si>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</si>
  <si>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</si>
  <si>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</si>
  <si>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</si>
  <si>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</si>
  <si>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</si>
  <si>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</si>
  <si>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</si>
  <si>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</si>
  <si>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</si>
  <si>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</si>
  <si>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</si>
  <si>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</si>
  <si>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</si>
  <si>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</si>
  <si>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</si>
  <si>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</si>
  <si>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</si>
  <si>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</si>
  <si>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</si>
  <si>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</si>
  <si>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</si>
  <si>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</si>
  <si>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</si>
  <si>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</si>
  <si>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</si>
  <si>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</si>
  <si>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</si>
  <si>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</si>
  <si>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</si>
  <si>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</si>
  <si>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</si>
  <si>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</si>
  <si>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</si>
  <si>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</si>
  <si>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</si>
  <si>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</si>
  <si>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</si>
  <si>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</si>
  <si>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</si>
  <si>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</si>
  <si>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</si>
  <si>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</si>
  <si>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</si>
  <si>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</si>
  <si>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</si>
  <si>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</si>
  <si>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</si>
  <si>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</si>
  <si>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</si>
  <si>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</si>
  <si>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</si>
  <si>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</si>
  <si>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</si>
  <si>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</si>
  <si>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</si>
  <si>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</si>
  <si>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</si>
  <si>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</si>
  <si>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</si>
  <si>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</si>
  <si>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</si>
  <si>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</si>
  <si>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</si>
  <si>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</si>
  <si>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</si>
  <si>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</si>
  <si>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</si>
  <si>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</si>
  <si>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</si>
  <si>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</si>
  <si>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</si>
  <si>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</si>
  <si>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</si>
  <si>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</si>
  <si>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</si>
  <si>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</si>
  <si>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</si>
  <si>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</si>
  <si>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</si>
  <si>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</si>
  <si>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</si>
  <si>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</si>
  <si>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</si>
  <si>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</si>
  <si>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</si>
  <si>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</si>
  <si>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</si>
  <si>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</si>
  <si>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</si>
  <si>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</si>
  <si>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</si>
  <si>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</si>
  <si>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</si>
  <si>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</si>
  <si>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</si>
  <si>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</si>
  <si>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</si>
  <si>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</si>
  <si>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</si>
  <si>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</si>
  <si>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</si>
  <si>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</si>
  <si>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</si>
  <si>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</si>
  <si>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</si>
  <si>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</si>
  <si>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</si>
  <si>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</si>
  <si>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</si>
  <si>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</si>
  <si>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</si>
  <si>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</si>
  <si>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</si>
  <si>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</si>
  <si>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</si>
  <si>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</si>
  <si>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</si>
  <si>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</si>
  <si>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</si>
  <si>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</si>
  <si>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</si>
  <si>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</si>
  <si>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</si>
  <si>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</si>
  <si>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</si>
  <si>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</si>
  <si>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</si>
  <si>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</si>
  <si>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</si>
  <si>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</si>
  <si>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</si>
  <si>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</si>
  <si>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</si>
  <si>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</si>
  <si>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</si>
  <si>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</si>
  <si>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</si>
  <si>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</si>
  <si>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</si>
  <si>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</si>
  <si>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</si>
  <si>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</si>
  <si>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</si>
  <si>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</si>
  <si>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</si>
  <si>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</si>
  <si>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</si>
  <si>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</si>
  <si>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</si>
  <si>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</si>
  <si>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</si>
  <si>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</si>
  <si>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</si>
  <si>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</si>
  <si>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</si>
  <si>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</si>
  <si>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</si>
  <si>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</si>
  <si>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</si>
  <si>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</si>
  <si>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</si>
  <si>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</si>
  <si>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</si>
  <si>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</si>
  <si>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</si>
  <si>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</si>
  <si>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</si>
  <si>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</si>
  <si>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</si>
  <si>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</si>
  <si>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</si>
  <si>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</si>
  <si>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</si>
  <si>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</si>
  <si>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</si>
  <si>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</si>
  <si>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</si>
  <si>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</si>
  <si>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</si>
  <si>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</si>
  <si>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</si>
  <si>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</si>
  <si>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</si>
  <si>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</si>
  <si>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</si>
  <si>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</si>
  <si>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</si>
  <si>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</si>
  <si>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</si>
  <si>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</si>
  <si>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</si>
  <si>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</si>
  <si>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</si>
  <si>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</si>
  <si>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</si>
  <si>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</si>
  <si>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</si>
  <si>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</si>
  <si>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</si>
  <si>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</si>
  <si>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</si>
  <si>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</si>
  <si>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</si>
  <si>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</si>
  <si>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</si>
  <si>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</si>
  <si>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</si>
  <si>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</si>
  <si>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</si>
  <si>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</si>
  <si>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</si>
  <si>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</si>
  <si>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</si>
  <si>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</si>
  <si>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</si>
  <si>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</si>
  <si>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</si>
  <si>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</si>
  <si>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</si>
  <si>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</si>
  <si>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</si>
  <si>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</si>
  <si>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</si>
  <si>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</si>
  <si>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</si>
  <si>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</si>
  <si>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</si>
  <si>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</si>
  <si>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</si>
  <si>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</si>
  <si>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</si>
  <si>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</si>
  <si>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</si>
  <si>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</si>
  <si>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</si>
  <si>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</si>
  <si>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</si>
  <si>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</si>
  <si>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</si>
  <si>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</si>
  <si>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</si>
  <si>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</si>
  <si>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</si>
  <si>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</si>
  <si>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</si>
  <si>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</si>
  <si>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</si>
  <si>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</si>
  <si>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</si>
  <si>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</si>
  <si>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</si>
  <si>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</si>
  <si>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</si>
  <si>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</si>
  <si>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</si>
  <si>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</si>
  <si>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</si>
  <si>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</si>
  <si>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</si>
  <si>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</si>
  <si>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</si>
  <si>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</si>
  <si>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</si>
  <si>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</si>
  <si>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</si>
  <si>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</si>
  <si>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</si>
  <si>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</si>
  <si>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</si>
  <si>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</si>
  <si>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</si>
  <si>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</si>
  <si>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</si>
  <si>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</si>
  <si>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</si>
  <si>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</si>
  <si>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</si>
  <si>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</si>
  <si>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</si>
  <si>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</si>
  <si>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</si>
  <si>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</si>
  <si>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</si>
  <si>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</si>
  <si>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</si>
  <si>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</si>
  <si>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</si>
  <si>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</si>
  <si>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</si>
  <si>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</si>
  <si>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</si>
  <si>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</si>
  <si>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</si>
  <si>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</si>
  <si>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</si>
  <si>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</si>
  <si>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</si>
  <si>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</si>
  <si>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</si>
  <si>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</si>
  <si>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</si>
  <si>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</si>
  <si>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</si>
  <si>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</si>
  <si>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</si>
  <si>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</si>
  <si>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</si>
  <si>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</si>
  <si>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</si>
  <si>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</si>
  <si>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</si>
  <si>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</si>
  <si>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</si>
  <si>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</si>
  <si>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</si>
  <si>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</si>
  <si>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</si>
  <si>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</si>
  <si>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</si>
  <si>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</si>
  <si>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</si>
  <si>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</si>
  <si>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</si>
  <si>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</si>
  <si>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</si>
  <si>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</si>
  <si>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</si>
  <si>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</si>
  <si>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</si>
  <si>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</si>
  <si>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</si>
  <si>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</si>
  <si>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</si>
  <si>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</si>
  <si>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</si>
  <si>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</si>
  <si>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</si>
  <si>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</si>
  <si>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</si>
  <si>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</si>
  <si>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</si>
  <si>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</si>
  <si>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</si>
  <si>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</si>
  <si>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</si>
  <si>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</si>
  <si>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</si>
  <si>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</si>
  <si>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</si>
  <si>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</si>
  <si>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</si>
  <si>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</si>
  <si>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</si>
  <si>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</si>
  <si>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</si>
  <si>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</si>
  <si>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</si>
  <si>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</si>
  <si>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</si>
  <si>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</si>
  <si>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</si>
  <si>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</si>
  <si>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</si>
  <si>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</si>
  <si>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</si>
  <si>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</si>
  <si>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</si>
  <si>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</si>
  <si>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</si>
  <si>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</si>
  <si>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</si>
  <si>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</si>
  <si>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</si>
  <si>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</si>
  <si>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</si>
  <si>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</si>
  <si>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</si>
  <si>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</si>
  <si>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</si>
  <si>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</si>
  <si>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</si>
  <si>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</si>
  <si>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</si>
  <si>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</si>
  <si>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</si>
  <si>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</si>
  <si>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</si>
  <si>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</si>
  <si>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</si>
  <si>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</si>
  <si>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</si>
  <si>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</si>
  <si>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</si>
  <si>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</si>
  <si>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</si>
  <si>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</si>
  <si>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</si>
  <si>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</si>
  <si>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</si>
  <si>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</si>
  <si>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</si>
  <si>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</si>
  <si>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</si>
  <si>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</si>
  <si>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</si>
  <si>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</si>
  <si>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</si>
  <si>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</si>
  <si>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</si>
  <si>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</si>
  <si>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</si>
  <si>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</si>
  <si>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</si>
  <si>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</si>
  <si>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</si>
  <si>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</si>
  <si>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</si>
  <si>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</si>
  <si>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</si>
  <si>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</si>
  <si>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</si>
  <si>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</si>
  <si>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</si>
  <si>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</si>
  <si>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</si>
  <si>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</si>
  <si>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</si>
  <si>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</si>
  <si>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</si>
  <si>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</si>
  <si>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</si>
  <si>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</si>
  <si>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</si>
  <si>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</si>
  <si>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</si>
  <si>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</si>
  <si>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</si>
  <si>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</si>
  <si>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</si>
  <si>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</si>
  <si>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</si>
  <si>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</si>
  <si>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</si>
  <si>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</si>
  <si>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</si>
  <si>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</si>
  <si>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</si>
  <si>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</si>
  <si>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</si>
  <si>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</si>
  <si>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</si>
  <si>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</si>
  <si>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</si>
  <si>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</si>
  <si>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</si>
  <si>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</si>
  <si>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</si>
  <si>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</si>
  <si>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</si>
  <si>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</si>
  <si>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</si>
  <si>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</si>
  <si>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</si>
  <si>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</si>
  <si>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</si>
  <si>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</si>
  <si>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</si>
  <si>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</si>
  <si>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</si>
  <si>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</si>
  <si>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</si>
  <si>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</si>
  <si>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</si>
  <si>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</si>
  <si>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</si>
  <si>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</si>
  <si>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</si>
  <si>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</si>
  <si>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</si>
  <si>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</si>
  <si>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</si>
  <si>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</si>
  <si>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</si>
  <si>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</si>
  <si>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</si>
  <si>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</si>
  <si>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</si>
  <si>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</si>
  <si>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</si>
  <si>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</si>
  <si>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</si>
  <si>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</si>
  <si>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</si>
  <si>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</si>
  <si>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</si>
  <si>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</si>
  <si>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</si>
  <si>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</si>
  <si>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</si>
  <si>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</si>
  <si>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</si>
  <si>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</si>
  <si>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</si>
  <si>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</si>
  <si>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</si>
  <si>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</si>
  <si>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</si>
  <si>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</si>
  <si>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</si>
  <si>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</si>
  <si>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</si>
  <si>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</si>
  <si>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</si>
  <si>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</si>
  <si>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</si>
  <si>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</si>
  <si>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</si>
  <si>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</si>
  <si>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</si>
  <si>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</si>
  <si>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</si>
  <si>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</si>
  <si>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</si>
  <si>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</si>
  <si>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</si>
  <si>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</si>
  <si>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</si>
  <si>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</si>
  <si>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</si>
  <si>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</si>
  <si>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</si>
  <si>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</si>
  <si>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</si>
  <si>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</si>
  <si>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</si>
  <si>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</si>
  <si>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</si>
  <si>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</si>
  <si>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</si>
  <si>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</si>
  <si>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</si>
  <si>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</si>
  <si>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</si>
  <si>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</si>
  <si>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</si>
  <si>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</si>
  <si>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</si>
  <si>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</si>
  <si>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</si>
  <si>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</si>
  <si>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</si>
  <si>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</si>
  <si>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</si>
  <si>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</si>
  <si>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</si>
  <si>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</si>
  <si>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</si>
  <si>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</si>
  <si>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</si>
  <si>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</si>
  <si>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</si>
  <si>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</si>
  <si>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</si>
  <si>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</si>
  <si>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</si>
  <si>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</si>
  <si>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</si>
  <si>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</si>
  <si>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</si>
  <si>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</si>
  <si>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</si>
  <si>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</si>
  <si>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</si>
  <si>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</si>
  <si>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</si>
  <si>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</si>
  <si>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</si>
  <si>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</si>
  <si>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</si>
  <si>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</si>
  <si>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</si>
  <si>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</si>
  <si>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</si>
  <si>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</si>
  <si>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</si>
  <si>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</si>
  <si>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</si>
  <si>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</si>
  <si>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</si>
  <si>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</si>
  <si>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</si>
  <si>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</si>
  <si>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</si>
  <si>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</si>
  <si>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</si>
  <si>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</si>
  <si>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</si>
  <si>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</si>
  <si>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</si>
  <si>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</si>
  <si>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</si>
  <si>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</si>
  <si>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</si>
  <si>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</si>
  <si>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</si>
  <si>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</si>
  <si>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</si>
  <si>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</si>
  <si>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</si>
  <si>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</si>
  <si>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</si>
  <si>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</si>
  <si>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</si>
  <si>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</si>
  <si>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</si>
  <si>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</si>
  <si>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</si>
  <si>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</si>
  <si>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</si>
  <si>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</si>
  <si>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</si>
  <si>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</si>
  <si>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</si>
  <si>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</si>
  <si>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</si>
  <si>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</si>
  <si>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</si>
  <si>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</si>
  <si>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</si>
  <si>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</si>
  <si>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</si>
  <si>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</si>
  <si>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</si>
  <si>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</si>
  <si>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</si>
  <si>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</si>
  <si>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</si>
  <si>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</si>
  <si>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</si>
  <si>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</si>
  <si>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</si>
  <si>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</si>
  <si>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</si>
  <si>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</si>
  <si>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</si>
  <si>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</si>
  <si>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</si>
  <si>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</si>
  <si>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</si>
  <si>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</si>
  <si>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</si>
  <si>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</si>
  <si>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</si>
  <si>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</si>
  <si>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</si>
  <si>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</si>
  <si>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</si>
  <si>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</si>
  <si>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</si>
  <si>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</si>
  <si>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</si>
  <si>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</si>
  <si>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</si>
  <si>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</si>
  <si>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</si>
  <si>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</si>
  <si>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</si>
  <si>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</si>
  <si>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</si>
  <si>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</si>
  <si>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</si>
  <si>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</si>
  <si>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</si>
  <si>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</si>
  <si>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</si>
  <si>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</si>
  <si>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</si>
  <si>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</si>
  <si>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</si>
  <si>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</si>
  <si>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</si>
  <si>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</si>
  <si>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</si>
  <si>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</si>
  <si>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</si>
  <si>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</si>
  <si>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</si>
  <si>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</si>
  <si>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</si>
  <si>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</si>
  <si>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</si>
  <si>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</si>
  <si>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</si>
  <si>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</si>
  <si>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</si>
  <si>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</si>
  <si>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</si>
  <si>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</si>
  <si>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</si>
  <si>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</si>
  <si>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</si>
  <si>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</si>
  <si>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</si>
  <si>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</si>
  <si>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</si>
  <si>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</si>
  <si>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</si>
  <si>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</si>
  <si>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</si>
  <si>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</si>
  <si>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</si>
  <si>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</si>
  <si>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</si>
  <si>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</si>
  <si>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</si>
  <si>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</si>
  <si>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</si>
  <si>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</si>
  <si>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</si>
  <si>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</si>
  <si>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</si>
  <si>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</si>
  <si>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</si>
  <si>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</si>
  <si>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</si>
  <si>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</si>
  <si>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</si>
  <si>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</si>
  <si>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</si>
  <si>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</si>
  <si>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</si>
  <si>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</si>
  <si>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</si>
  <si>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</si>
  <si>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</si>
  <si>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</si>
  <si>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</si>
  <si>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</si>
  <si>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</si>
  <si>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</si>
  <si>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</si>
  <si>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</si>
  <si>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</si>
  <si>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</si>
  <si>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</si>
  <si>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</si>
  <si>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</si>
  <si>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</si>
  <si>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</si>
  <si>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</si>
  <si>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</si>
  <si>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</si>
  <si>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</si>
  <si>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</si>
  <si>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</si>
  <si>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</si>
  <si>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</si>
  <si>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</si>
  <si>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</si>
  <si>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</si>
  <si>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</si>
  <si>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</si>
  <si>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</si>
  <si>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</si>
  <si>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</si>
  <si>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</si>
  <si>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</si>
  <si>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</si>
  <si>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</si>
  <si>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</si>
  <si>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</si>
  <si>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</si>
  <si>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</si>
  <si>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</si>
  <si>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</si>
  <si>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</si>
  <si>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</si>
  <si>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</si>
  <si>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</si>
  <si>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</si>
  <si>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</si>
  <si>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</si>
  <si>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</si>
  <si>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</si>
  <si>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</si>
  <si>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</si>
  <si>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</si>
  <si>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</si>
  <si>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</si>
  <si>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</si>
  <si>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</si>
  <si>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</si>
  <si>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</si>
  <si>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</si>
  <si>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</si>
  <si>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</si>
  <si>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</si>
  <si>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</si>
  <si>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</si>
  <si>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</si>
  <si>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</si>
  <si>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</si>
  <si>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</si>
  <si>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</si>
  <si>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</si>
  <si>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</si>
  <si>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</si>
  <si>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</si>
  <si>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</si>
  <si>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</si>
  <si>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</si>
  <si>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</si>
  <si>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</si>
  <si>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</si>
  <si>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</si>
  <si>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</si>
  <si>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</si>
  <si>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</si>
  <si>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</si>
  <si>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</si>
  <si>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</si>
  <si>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</si>
  <si>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</si>
  <si>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</si>
  <si>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</si>
  <si>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</si>
  <si>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</si>
  <si>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</si>
  <si>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</si>
  <si>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</si>
  <si>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</si>
  <si>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</si>
  <si>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</si>
  <si>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</si>
  <si>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</si>
  <si>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</si>
  <si>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</si>
  <si>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</si>
  <si>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</si>
  <si>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</si>
  <si>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</si>
  <si>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</si>
  <si>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</si>
  <si>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</si>
  <si>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</si>
  <si>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</si>
  <si>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</si>
  <si>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</si>
  <si>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</si>
  <si>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</si>
  <si>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</si>
  <si>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</si>
  <si>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</si>
  <si>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</si>
  <si>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</si>
  <si>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</si>
  <si>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</si>
  <si>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</si>
  <si>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</si>
  <si>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</si>
  <si>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</si>
  <si>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</si>
  <si>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</si>
  <si>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</si>
  <si>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</si>
  <si>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</si>
  <si>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</si>
  <si>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</si>
  <si>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</si>
  <si>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</si>
  <si>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</si>
  <si>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</si>
  <si>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</si>
  <si>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</si>
  <si>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</si>
  <si>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</si>
  <si>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</si>
  <si>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</si>
  <si>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</si>
  <si>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</si>
  <si>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</si>
  <si>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</si>
  <si>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</si>
  <si>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</si>
  <si>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</si>
  <si>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</si>
  <si>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</si>
  <si>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</si>
  <si>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</si>
  <si>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</si>
  <si>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</si>
  <si>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</si>
  <si>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</si>
  <si>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</si>
  <si>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</si>
  <si>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</si>
  <si>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</si>
  <si>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</si>
  <si>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</si>
  <si>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</si>
  <si>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</si>
  <si>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</si>
  <si>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</si>
  <si>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</si>
  <si>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</si>
  <si>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</si>
  <si>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</si>
  <si>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</si>
  <si>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</si>
  <si>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</si>
  <si>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</si>
  <si>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</si>
  <si>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</si>
  <si>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</si>
  <si>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</si>
  <si>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</si>
  <si>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</si>
  <si>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</si>
  <si>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</si>
  <si>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</si>
  <si>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</si>
  <si>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</si>
  <si>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</si>
  <si>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</si>
  <si>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</si>
  <si>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</si>
  <si>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</si>
  <si>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</si>
  <si>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</si>
  <si>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</si>
  <si>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</si>
  <si>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</si>
  <si>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</si>
  <si>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</si>
  <si>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</si>
  <si>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</si>
  <si>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</si>
  <si>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</si>
  <si>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</si>
  <si>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</si>
  <si>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</si>
  <si>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</si>
  <si>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</si>
  <si>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</si>
  <si>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</si>
  <si>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</si>
  <si>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</si>
  <si>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</si>
  <si>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</si>
  <si>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</si>
  <si>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</si>
  <si>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</si>
  <si>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</si>
  <si>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</si>
  <si>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</si>
  <si>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</si>
  <si>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</si>
  <si>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</si>
  <si>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</si>
  <si>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</si>
  <si>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</si>
  <si>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</si>
  <si>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</si>
  <si>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</si>
  <si>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</si>
  <si>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</si>
  <si>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</si>
  <si>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</si>
  <si>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</si>
  <si>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</si>
  <si>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</si>
  <si>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</si>
  <si>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</si>
  <si>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</si>
  <si>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</si>
  <si>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</si>
  <si>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</si>
  <si>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</si>
  <si>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</si>
  <si>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</si>
  <si>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</si>
  <si>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</si>
  <si>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</si>
  <si>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</si>
  <si>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</si>
  <si>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</si>
  <si>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</si>
  <si>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</si>
  <si>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</si>
  <si>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</si>
  <si>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</si>
  <si>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</si>
  <si>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</si>
  <si>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</si>
  <si>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</si>
  <si>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</si>
  <si>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</si>
  <si>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</si>
  <si>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</si>
  <si>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</si>
  <si>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</si>
  <si>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</si>
  <si>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</si>
  <si>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</si>
  <si>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</si>
  <si>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</si>
  <si>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</si>
  <si>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</si>
  <si>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</si>
  <si>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</si>
  <si>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</si>
  <si>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</si>
  <si>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</si>
  <si>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</si>
  <si>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</si>
  <si>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</si>
  <si>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</si>
  <si>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</si>
  <si>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</si>
  <si>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</si>
  <si>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</si>
  <si>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</si>
  <si>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</si>
  <si>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</si>
  <si>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</si>
  <si>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</si>
  <si>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</si>
  <si>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</si>
  <si>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</si>
  <si>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</si>
  <si>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</si>
  <si>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</si>
  <si>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</si>
  <si>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</si>
  <si>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</si>
  <si>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</si>
  <si>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</si>
  <si>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</si>
  <si>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</si>
  <si>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</si>
  <si>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</si>
  <si>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</si>
  <si>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</si>
  <si>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</si>
  <si>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</si>
  <si>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</si>
  <si>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</si>
  <si>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</si>
  <si>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</si>
  <si>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</si>
  <si>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</si>
  <si>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</si>
  <si>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</si>
  <si>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</si>
  <si>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</si>
  <si>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</si>
  <si>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</si>
  <si>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</si>
  <si>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</si>
  <si>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</si>
  <si>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</si>
  <si>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</si>
  <si>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</si>
  <si>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</si>
  <si>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</si>
  <si>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</si>
  <si>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</si>
  <si>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</si>
  <si>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</si>
  <si>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</si>
  <si>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</si>
  <si>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</si>
  <si>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</si>
  <si>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</si>
  <si>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</si>
  <si>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</si>
  <si>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</si>
  <si>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</si>
  <si>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</si>
  <si>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</si>
  <si>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</si>
  <si>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</si>
  <si>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</si>
  <si>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</si>
  <si>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</si>
  <si>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</si>
  <si>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</si>
  <si>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</si>
  <si>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</si>
  <si>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</si>
  <si>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</si>
  <si>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</si>
  <si>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</si>
  <si>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</si>
  <si>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</si>
  <si>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</si>
  <si>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</si>
  <si>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</si>
  <si>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</si>
  <si>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</si>
  <si>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</si>
  <si>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</si>
  <si>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</si>
  <si>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</si>
  <si>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</si>
  <si>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</si>
  <si>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</si>
  <si>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</si>
  <si>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</si>
  <si>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</si>
  <si>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</si>
  <si>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</si>
  <si>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</si>
  <si>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</si>
  <si>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</si>
  <si>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</si>
  <si>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</si>
  <si>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</si>
  <si>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</si>
  <si>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</si>
  <si>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</si>
  <si>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</si>
  <si>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</si>
  <si>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</si>
  <si>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</si>
  <si>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</si>
  <si>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</si>
  <si>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</si>
  <si>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</si>
  <si>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</si>
  <si>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</si>
  <si>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</si>
  <si>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</si>
  <si>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</si>
  <si>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</si>
  <si>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</si>
  <si>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</si>
  <si>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</si>
  <si>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</si>
  <si>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</si>
  <si>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</si>
  <si>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</si>
  <si>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</si>
  <si>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</si>
  <si>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</si>
  <si>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</si>
  <si>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</si>
  <si>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</si>
  <si>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</si>
  <si>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</si>
  <si>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</si>
  <si>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</si>
  <si>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</si>
  <si>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</si>
  <si>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</si>
  <si>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</si>
  <si>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</si>
  <si>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</si>
  <si>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</si>
  <si>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</si>
  <si>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</si>
  <si>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</si>
  <si>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</si>
  <si>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</si>
  <si>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</si>
  <si>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</si>
  <si>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</si>
  <si>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</si>
  <si>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</si>
  <si>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</si>
  <si>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</si>
  <si>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</si>
  <si>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</si>
  <si>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</si>
  <si>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</si>
  <si>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</si>
  <si>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</si>
  <si>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</si>
  <si>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</si>
  <si>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</si>
  <si>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</si>
  <si>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</si>
  <si>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</si>
  <si>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</si>
  <si>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</si>
  <si>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</si>
  <si>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</si>
  <si>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</si>
  <si>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</si>
  <si>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</si>
  <si>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</si>
  <si>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</si>
  <si>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</si>
  <si>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</si>
  <si>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</si>
  <si>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</si>
  <si>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</si>
  <si>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</si>
  <si>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</si>
  <si>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</si>
  <si>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</si>
  <si>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</si>
  <si>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</si>
  <si>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</si>
  <si>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</si>
  <si>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</si>
  <si>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</si>
  <si>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</si>
  <si>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</si>
  <si>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</si>
  <si>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</si>
  <si>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</si>
  <si>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</si>
  <si>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</si>
  <si>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</si>
  <si>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</si>
  <si>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</si>
  <si>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</si>
  <si>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</si>
  <si>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</si>
  <si>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</si>
  <si>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</si>
  <si>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</si>
  <si>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</si>
  <si>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</si>
  <si>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</si>
  <si>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</si>
  <si>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</si>
  <si>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</si>
  <si>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</si>
  <si>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</si>
  <si>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</si>
  <si>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</si>
  <si>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</si>
  <si>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</si>
  <si>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</si>
  <si>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</si>
  <si>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</si>
  <si>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</si>
  <si>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</si>
  <si>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</si>
  <si>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</si>
  <si>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</si>
  <si>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</si>
  <si>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</si>
  <si>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</si>
  <si>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</si>
  <si>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</si>
  <si>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</si>
  <si>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</si>
  <si>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</si>
  <si>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</si>
  <si>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</si>
  <si>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</si>
  <si>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</si>
  <si>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</si>
  <si>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</si>
  <si>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</si>
  <si>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</si>
  <si>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</si>
  <si>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</si>
  <si>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</si>
  <si>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</si>
  <si>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</si>
  <si>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</si>
  <si>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</si>
  <si>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</si>
  <si>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</si>
  <si>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</si>
  <si>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</si>
  <si>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</si>
  <si>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</si>
  <si>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</si>
  <si>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</si>
  <si>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</si>
  <si>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</si>
  <si>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</si>
  <si>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</si>
  <si>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</si>
  <si>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</si>
  <si>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</si>
  <si>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</si>
  <si>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</si>
  <si>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</si>
  <si>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</si>
  <si>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</si>
  <si>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</si>
  <si>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</si>
  <si>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</si>
  <si>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</si>
  <si>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</si>
  <si>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</si>
  <si>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</si>
  <si>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</si>
  <si>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</si>
  <si>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</si>
  <si>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</si>
  <si>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</si>
  <si>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</si>
  <si>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</si>
  <si>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</si>
  <si>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</si>
  <si>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</si>
  <si>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</si>
  <si>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</si>
  <si>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</si>
  <si>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</si>
  <si>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</si>
  <si>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</si>
  <si>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</si>
  <si>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</si>
  <si>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</si>
  <si>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</si>
  <si>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</si>
  <si>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</si>
  <si>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</si>
  <si>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</si>
  <si>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</si>
  <si>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</si>
  <si>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</si>
  <si>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</si>
  <si>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</si>
  <si>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</si>
  <si>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</si>
  <si>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</si>
  <si>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</si>
  <si>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</si>
  <si>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</si>
  <si>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</si>
  <si>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</si>
  <si>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</si>
  <si>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</si>
  <si>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</si>
  <si>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</si>
  <si>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</si>
  <si>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</si>
  <si>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</si>
  <si>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</si>
  <si>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</si>
  <si>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</si>
  <si>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</si>
  <si>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</si>
  <si>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</si>
  <si>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</si>
  <si>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</si>
  <si>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</si>
  <si>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</si>
  <si>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</si>
  <si>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</si>
  <si>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</si>
  <si>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</si>
  <si>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</si>
  <si>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</si>
  <si>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</si>
  <si>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</si>
  <si>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</si>
  <si>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</si>
  <si>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</si>
  <si>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</si>
  <si>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</si>
  <si>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</si>
  <si>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</si>
  <si>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</si>
  <si>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</si>
  <si>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</si>
  <si>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</si>
  <si>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</si>
  <si>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</si>
  <si>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</si>
  <si>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</si>
  <si>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</si>
  <si>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</si>
  <si>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</si>
  <si>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</si>
  <si>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</si>
  <si>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</si>
  <si>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</si>
  <si>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</si>
  <si>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</si>
  <si>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</si>
  <si>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</si>
  <si>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</si>
  <si>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</si>
  <si>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</si>
  <si>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</si>
  <si>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</si>
  <si>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</si>
  <si>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</si>
  <si>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</si>
  <si>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</si>
  <si>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</si>
  <si>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</si>
  <si>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</si>
  <si>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</si>
  <si>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</si>
  <si>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</si>
  <si>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</si>
  <si>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</si>
  <si>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</si>
  <si>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</si>
  <si>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</si>
  <si>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</si>
  <si>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</si>
  <si>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</si>
  <si>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</si>
  <si>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</si>
  <si>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</si>
  <si>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</si>
  <si>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</si>
  <si>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</si>
  <si>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</si>
  <si>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</si>
  <si>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</si>
  <si>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</si>
  <si>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</si>
  <si>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</si>
  <si>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</si>
  <si>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</si>
  <si>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</si>
  <si>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</si>
  <si>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</si>
  <si>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</si>
  <si>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</si>
  <si>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</si>
  <si>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</si>
  <si>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</si>
  <si>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</si>
  <si>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</si>
  <si>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</si>
  <si>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</si>
  <si>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</si>
  <si>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</si>
  <si>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</si>
  <si>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</si>
  <si>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</si>
  <si>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</si>
  <si>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</si>
  <si>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</si>
  <si>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</si>
  <si>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</si>
  <si>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</si>
  <si>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</si>
  <si>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</si>
  <si>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</si>
  <si>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</si>
  <si>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</si>
  <si>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</si>
  <si>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</si>
  <si>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</si>
  <si>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</si>
  <si>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</si>
  <si>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</si>
  <si>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</si>
  <si>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</si>
  <si>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</si>
  <si>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</si>
  <si>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</si>
  <si>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</si>
  <si>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</si>
  <si>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</si>
  <si>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</si>
  <si>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</si>
  <si>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</si>
  <si>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</si>
  <si>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</si>
  <si>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</si>
  <si>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</si>
  <si>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</si>
  <si>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</si>
  <si>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</si>
  <si>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</si>
  <si>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</si>
  <si>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</si>
  <si>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</si>
  <si>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</si>
  <si>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</si>
  <si>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</si>
  <si>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</si>
  <si>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</si>
  <si>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</si>
  <si>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</si>
  <si>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</si>
  <si>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</si>
  <si>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</si>
  <si>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</si>
  <si>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</si>
  <si>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</si>
  <si>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</si>
  <si>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</si>
  <si>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</si>
  <si>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</si>
  <si>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</si>
  <si>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</si>
  <si>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</si>
  <si>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</si>
  <si>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</si>
  <si>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</si>
  <si>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</si>
  <si>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</si>
  <si>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</si>
  <si>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</si>
  <si>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</si>
  <si>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</si>
  <si>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</si>
  <si>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</si>
  <si>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</si>
  <si>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</si>
  <si>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</si>
  <si>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</si>
  <si>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</si>
  <si>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</si>
  <si>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</si>
  <si>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</si>
  <si>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</si>
  <si>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</si>
  <si>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</si>
  <si>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</si>
  <si>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</si>
  <si>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</si>
  <si>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</si>
  <si>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</si>
  <si>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</si>
  <si>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</si>
  <si>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</si>
  <si>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</si>
  <si>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</si>
  <si>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</si>
  <si>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</si>
  <si>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</si>
  <si>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</si>
  <si>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</si>
  <si>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</si>
  <si>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</si>
  <si>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</si>
  <si>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</si>
  <si>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</si>
  <si>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</si>
  <si>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</si>
  <si>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</si>
  <si>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</si>
  <si>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</si>
  <si>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</si>
  <si>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</si>
  <si>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</si>
  <si>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</si>
  <si>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</si>
  <si>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</si>
  <si>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</si>
  <si>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</si>
  <si>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</si>
  <si>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</si>
  <si>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</si>
  <si>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</si>
  <si>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</si>
  <si>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</si>
  <si>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</si>
  <si>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</si>
  <si>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</si>
  <si>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</si>
  <si>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</si>
  <si>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</si>
  <si>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</si>
  <si>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</si>
  <si>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</si>
  <si>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</si>
  <si>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</si>
  <si>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</si>
  <si>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</si>
  <si>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</si>
  <si>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</si>
  <si>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</si>
  <si>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</si>
  <si>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</si>
  <si>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</si>
  <si>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</si>
  <si>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</si>
  <si>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</si>
  <si>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</si>
  <si>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</si>
  <si>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</si>
  <si>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</si>
  <si>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</si>
  <si>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</si>
  <si>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</si>
  <si>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</si>
  <si>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</si>
  <si>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</si>
  <si>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</si>
  <si>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</si>
  <si>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</si>
  <si>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</si>
  <si>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</si>
  <si>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</si>
  <si>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</si>
  <si>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</si>
  <si>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</si>
  <si>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</si>
  <si>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</si>
  <si>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</si>
  <si>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</si>
  <si>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</si>
  <si>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</si>
  <si>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</si>
  <si>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</si>
  <si>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</si>
  <si>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</si>
  <si>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</si>
  <si>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</si>
  <si>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</si>
  <si>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</si>
  <si>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</si>
  <si>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</si>
  <si>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</si>
  <si>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</si>
  <si>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</si>
  <si>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</si>
  <si>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</si>
  <si>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</si>
  <si>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</si>
  <si>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</si>
  <si>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</si>
  <si>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</si>
  <si>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</si>
  <si>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</si>
  <si>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</si>
  <si>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</si>
  <si>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</si>
  <si>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</si>
  <si>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</si>
  <si>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</si>
  <si>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</si>
  <si>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</si>
  <si>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</si>
  <si>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</si>
  <si>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</si>
  <si>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</si>
  <si>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</si>
  <si>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</si>
  <si>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</si>
  <si>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</si>
  <si>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</si>
  <si>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</si>
  <si>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</si>
  <si>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</si>
  <si>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</si>
  <si>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</si>
  <si>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</si>
  <si>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</si>
  <si>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</si>
  <si>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</si>
  <si>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</si>
  <si>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</si>
  <si>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</si>
  <si>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</si>
  <si>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</si>
  <si>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</si>
  <si>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</si>
  <si>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</si>
  <si>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</si>
  <si>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</si>
  <si>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</si>
  <si>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</si>
  <si>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</si>
  <si>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</si>
  <si>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</si>
  <si>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</si>
  <si>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</si>
  <si>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</si>
  <si>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</si>
  <si>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</si>
  <si>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</si>
  <si>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</si>
  <si>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</si>
  <si>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</si>
  <si>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</si>
  <si>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</si>
  <si>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</si>
  <si>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</si>
  <si>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</si>
  <si>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</si>
  <si>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</si>
  <si>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</si>
  <si>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</si>
  <si>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</si>
  <si>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</si>
  <si>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</si>
  <si>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</si>
  <si>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</si>
  <si>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</si>
  <si>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</si>
  <si>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</si>
  <si>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</si>
  <si>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</si>
  <si>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</si>
  <si>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</si>
  <si>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</si>
  <si>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</si>
  <si>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</si>
  <si>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</si>
  <si>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</si>
  <si>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</si>
  <si>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</si>
  <si>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</si>
  <si>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</si>
  <si>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</si>
  <si>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</si>
  <si>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</si>
  <si>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</si>
  <si>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</si>
  <si>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</si>
  <si>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</si>
  <si>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</si>
  <si>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</si>
  <si>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</si>
  <si>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</si>
  <si>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</si>
  <si>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</si>
  <si>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</si>
  <si>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</si>
  <si>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</si>
  <si>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</si>
  <si>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</si>
  <si>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</si>
  <si>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</si>
  <si>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</si>
  <si>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</si>
  <si>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</si>
  <si>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</si>
  <si>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</si>
  <si>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</si>
  <si>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</si>
  <si>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</si>
  <si>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</si>
  <si>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</si>
  <si>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</si>
  <si>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</si>
  <si>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</si>
  <si>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</si>
  <si>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</si>
  <si>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</si>
  <si>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</si>
  <si>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</si>
  <si>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</si>
  <si>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</si>
  <si>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</si>
  <si>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</si>
  <si>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</si>
  <si>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</si>
  <si>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</si>
  <si>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</si>
  <si>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</si>
  <si>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</si>
  <si>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</si>
  <si>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</si>
  <si>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</si>
  <si>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</si>
  <si>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</si>
  <si>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</si>
  <si>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</si>
  <si>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</si>
  <si>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</si>
  <si>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</si>
  <si>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</si>
  <si>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</si>
  <si>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</si>
  <si>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</si>
  <si>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</si>
  <si>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</si>
  <si>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</si>
  <si>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</si>
  <si>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</si>
  <si>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</si>
  <si>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</si>
  <si>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</si>
  <si>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</si>
  <si>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</si>
  <si>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</si>
  <si>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</si>
  <si>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</si>
  <si>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</si>
  <si>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</si>
  <si>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</si>
  <si>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</si>
  <si>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</si>
  <si>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</si>
  <si>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</si>
  <si>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</si>
  <si>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</si>
  <si>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</si>
  <si>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</si>
  <si>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</si>
  <si>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</si>
  <si>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</si>
  <si>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</si>
  <si>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</si>
  <si>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</si>
  <si>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</si>
  <si>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</si>
  <si>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</si>
  <si>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</si>
  <si>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</si>
  <si>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</si>
  <si>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</si>
  <si>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</si>
  <si>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</si>
  <si>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</si>
  <si>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</si>
  <si>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</si>
  <si>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</si>
  <si>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</si>
  <si>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</si>
  <si>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</si>
  <si>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</si>
  <si>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</si>
  <si>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</si>
  <si>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</si>
  <si>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</si>
  <si>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</si>
  <si>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</si>
  <si>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</si>
  <si>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</si>
  <si>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</si>
  <si>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</si>
  <si>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</si>
  <si>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</si>
  <si>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</si>
  <si>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</si>
  <si>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</si>
  <si>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</si>
  <si>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</si>
  <si>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</si>
  <si>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</si>
  <si>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</si>
  <si>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</si>
  <si>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</si>
  <si>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</si>
  <si>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</si>
  <si>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</si>
  <si>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</si>
  <si>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</si>
  <si>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</si>
  <si>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</si>
  <si>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</si>
  <si>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</si>
  <si>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</si>
  <si>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</si>
  <si>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</si>
  <si>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</si>
  <si>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</si>
  <si>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</si>
  <si>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</si>
  <si>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</si>
  <si>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</si>
  <si>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</si>
  <si>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</si>
  <si>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</si>
  <si>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</si>
  <si>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</si>
  <si>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</si>
  <si>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</si>
  <si>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</si>
  <si>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</si>
  <si>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</si>
  <si>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</si>
  <si>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</si>
  <si>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</si>
  <si>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</si>
  <si>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</si>
  <si>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</si>
  <si>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</si>
  <si>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</si>
  <si>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</si>
  <si>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</si>
  <si>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</si>
  <si>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</si>
  <si>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</si>
  <si>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</si>
  <si>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</si>
  <si>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</si>
  <si>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</si>
  <si>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</si>
  <si>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</si>
  <si>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</si>
  <si>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</si>
  <si>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</si>
  <si>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</si>
  <si>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</si>
  <si>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</si>
  <si>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</si>
  <si>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</si>
  <si>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</si>
  <si>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</si>
  <si>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</si>
  <si>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</si>
  <si>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</si>
  <si>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</si>
  <si>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</si>
  <si>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</si>
  <si>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</si>
  <si>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</si>
  <si>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</si>
  <si>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</si>
  <si>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</si>
  <si>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</si>
  <si>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</si>
  <si>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</si>
  <si>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</si>
  <si>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</si>
  <si>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</si>
  <si>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</si>
  <si>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</si>
  <si>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</si>
  <si>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</si>
  <si>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</si>
  <si>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</si>
  <si>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</si>
  <si>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</si>
  <si>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</si>
  <si>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</si>
  <si>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</si>
  <si>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</si>
  <si>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</si>
  <si>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</si>
  <si>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</si>
  <si>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</si>
  <si>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</si>
  <si>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</si>
  <si>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</si>
  <si>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</si>
  <si>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</si>
  <si>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</si>
  <si>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</si>
  <si>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</si>
  <si>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</si>
  <si>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</si>
  <si>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</si>
  <si>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</si>
  <si>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</si>
  <si>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</si>
  <si>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</si>
  <si>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</si>
  <si>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</si>
  <si>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</si>
  <si>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</si>
  <si>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</si>
  <si>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</si>
  <si>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</si>
  <si>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</si>
  <si>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</si>
  <si>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</si>
  <si>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</si>
  <si>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</si>
  <si>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</si>
  <si>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</si>
  <si>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</si>
  <si>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</si>
  <si>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</si>
  <si>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</si>
  <si>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</si>
  <si>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</si>
  <si>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</si>
  <si>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</si>
  <si>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</si>
  <si>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</si>
  <si>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</si>
  <si>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</si>
  <si>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</si>
  <si>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</si>
  <si>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</si>
  <si>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</si>
  <si>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</si>
  <si>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</si>
  <si>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</si>
  <si>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</si>
  <si>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</si>
  <si>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</si>
  <si>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</si>
  <si>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</si>
  <si>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</si>
  <si>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</si>
  <si>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</si>
  <si>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</si>
  <si>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</si>
  <si>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</si>
  <si>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</si>
  <si>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</si>
  <si>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</si>
  <si>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</si>
  <si>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</si>
  <si>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</si>
  <si>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</si>
  <si>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</si>
  <si>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</si>
  <si>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</si>
  <si>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</si>
  <si>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</si>
  <si>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</si>
  <si>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</si>
  <si>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</si>
  <si>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</si>
  <si>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</si>
  <si>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</si>
  <si>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</si>
  <si>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</si>
  <si>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</si>
  <si>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</si>
  <si>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</si>
  <si>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</si>
  <si>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</si>
  <si>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</si>
  <si>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</si>
  <si>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</si>
  <si>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</si>
  <si>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</si>
  <si>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</si>
  <si>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</si>
  <si>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</si>
  <si>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</si>
  <si>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</si>
  <si>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</si>
  <si>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</si>
  <si>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</si>
  <si>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</si>
  <si>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</si>
  <si>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</si>
  <si>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</si>
  <si>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</si>
  <si>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</si>
  <si>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</si>
  <si>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</si>
  <si>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</si>
  <si>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</si>
  <si>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</si>
  <si>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</si>
  <si>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</si>
  <si>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</si>
  <si>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</si>
  <si>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</si>
  <si>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</si>
  <si>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</si>
  <si>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</si>
  <si>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</si>
  <si>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</si>
  <si>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</si>
  <si>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</si>
  <si>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</si>
  <si>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</si>
  <si>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</si>
  <si>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</si>
  <si>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</si>
  <si>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</si>
  <si>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</si>
  <si>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</si>
  <si>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</si>
  <si>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</si>
  <si>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</si>
  <si>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</si>
  <si>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</si>
  <si>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</si>
  <si>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</si>
  <si>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</si>
  <si>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</si>
  <si>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</si>
  <si>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</si>
  <si>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</si>
  <si>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</si>
  <si>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</si>
  <si>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</si>
  <si>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</si>
  <si>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</si>
  <si>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</si>
  <si>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</si>
  <si>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</si>
  <si>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</si>
  <si>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</si>
  <si>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</si>
  <si>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</si>
  <si>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</si>
  <si>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</si>
  <si>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</si>
  <si>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</si>
  <si>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</si>
  <si>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</si>
  <si>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</si>
  <si>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</si>
  <si>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</si>
  <si>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</si>
  <si>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</si>
  <si>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</si>
  <si>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</si>
  <si>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</si>
  <si>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</si>
  <si>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</si>
  <si>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</si>
  <si>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</si>
  <si>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</si>
  <si>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</si>
  <si>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</si>
  <si>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</si>
  <si>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</si>
  <si>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</si>
  <si>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</si>
  <si>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</si>
  <si>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</si>
  <si>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</si>
  <si>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</si>
  <si>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</si>
  <si>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</si>
  <si>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</si>
  <si>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</si>
  <si>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</si>
  <si>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</si>
  <si>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</si>
  <si>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</si>
  <si>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</si>
  <si>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</si>
  <si>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</si>
  <si>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</si>
  <si>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</si>
  <si>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</si>
  <si>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</si>
  <si>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</si>
  <si>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</si>
  <si>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</si>
  <si>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</si>
  <si>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</si>
  <si>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</si>
  <si>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</si>
  <si>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</si>
  <si>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</si>
  <si>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</si>
  <si>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</si>
  <si>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</si>
  <si>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</si>
  <si>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</si>
  <si>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</si>
  <si>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</si>
  <si>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</si>
  <si>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</si>
  <si>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</si>
  <si>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</si>
  <si>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</si>
  <si>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</si>
  <si>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</si>
  <si>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</si>
  <si>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</si>
  <si>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</si>
  <si>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</si>
  <si>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</si>
  <si>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</si>
  <si>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</si>
  <si>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</si>
  <si>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</si>
  <si>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</si>
  <si>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</si>
  <si>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</si>
  <si>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</si>
  <si>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</si>
  <si>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</si>
  <si>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</si>
  <si>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</si>
  <si>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</si>
  <si>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</si>
  <si>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</si>
  <si>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</si>
  <si>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</si>
  <si>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</si>
  <si>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</si>
  <si>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</si>
  <si>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</si>
  <si>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</si>
  <si>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</si>
  <si>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</si>
  <si>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</si>
  <si>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</si>
  <si>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</si>
  <si>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</si>
  <si>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</si>
  <si>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</si>
  <si>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</si>
  <si>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</si>
  <si>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</si>
  <si>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</si>
  <si>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</si>
  <si>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</si>
  <si>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</si>
  <si>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</si>
  <si>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</si>
  <si>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</si>
  <si>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</si>
  <si>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</si>
  <si>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</si>
  <si>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</si>
  <si>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</si>
  <si>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</si>
  <si>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</si>
  <si>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</si>
  <si>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</si>
  <si>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</si>
  <si>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</si>
  <si>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</si>
  <si>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</si>
  <si>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</si>
  <si>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</si>
  <si>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</si>
  <si>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</si>
  <si>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</si>
  <si>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</si>
  <si>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</si>
  <si>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</si>
  <si>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</si>
  <si>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</si>
  <si>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</si>
  <si>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</si>
  <si>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</si>
  <si>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</si>
  <si>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</si>
  <si>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</si>
  <si>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</si>
  <si>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</si>
  <si>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</si>
  <si>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</si>
  <si>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</si>
  <si>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</si>
  <si>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</si>
  <si>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</si>
  <si>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</si>
  <si>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</si>
  <si>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</si>
  <si>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</si>
  <si>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</si>
  <si>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</si>
  <si>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</si>
  <si>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</si>
  <si>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</si>
  <si>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</si>
  <si>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</si>
  <si>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</si>
  <si>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</si>
  <si>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</si>
  <si>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</si>
  <si>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</si>
  <si>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</si>
  <si>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</si>
  <si>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</si>
  <si>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</si>
  <si>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</si>
  <si>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</si>
  <si>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</si>
  <si>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</si>
  <si>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</si>
  <si>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</si>
  <si>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</si>
  <si>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</si>
  <si>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</si>
  <si>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</si>
  <si>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</si>
  <si>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</si>
  <si>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</si>
  <si>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</si>
  <si>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</si>
  <si>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</si>
  <si>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</si>
  <si>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</si>
  <si>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</si>
  <si>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</si>
  <si>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</si>
  <si>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</si>
  <si>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</si>
  <si>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</si>
  <si>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</si>
  <si>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</si>
  <si>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</si>
  <si>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</si>
  <si>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</si>
  <si>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</si>
  <si>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</si>
  <si>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</si>
  <si>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</si>
  <si>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</si>
  <si>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</si>
  <si>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</si>
  <si>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</si>
  <si>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</si>
  <si>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</si>
  <si>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</si>
  <si>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</si>
  <si>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</si>
  <si>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</si>
  <si>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</si>
  <si>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</si>
  <si>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</si>
  <si>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</si>
  <si>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</si>
  <si>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</si>
  <si>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</si>
  <si>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</si>
  <si>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</si>
  <si>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</si>
  <si>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</si>
  <si>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</si>
  <si>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</si>
  <si>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</si>
  <si>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</si>
  <si>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</si>
  <si>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</si>
  <si>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</si>
  <si>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</si>
  <si>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</si>
  <si>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</si>
  <si>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</si>
  <si>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</si>
  <si>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</si>
  <si>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</si>
  <si>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</si>
  <si>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</si>
  <si>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</si>
  <si>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</si>
  <si>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</si>
  <si>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</si>
  <si>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</si>
  <si>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</si>
  <si>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</si>
  <si>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</si>
  <si>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</si>
  <si>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</si>
  <si>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</si>
  <si>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</si>
  <si>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</si>
  <si>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</si>
  <si>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</si>
  <si>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</si>
  <si>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</si>
  <si>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</si>
  <si>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</si>
  <si>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</si>
  <si>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</si>
  <si>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</si>
  <si>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</si>
  <si>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</si>
  <si>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</si>
  <si>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</si>
  <si>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</si>
  <si>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</si>
  <si>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</si>
  <si>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</si>
  <si>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</si>
  <si>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</si>
  <si>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</si>
  <si>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</si>
  <si>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</si>
  <si>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</si>
  <si>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</si>
  <si>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</si>
  <si>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</si>
  <si>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</si>
  <si>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</si>
  <si>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</si>
  <si>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</si>
  <si>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</si>
  <si>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</si>
  <si>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</si>
  <si>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</si>
  <si>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</si>
  <si>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</si>
  <si>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</si>
  <si>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</si>
  <si>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</si>
  <si>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</si>
  <si>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</si>
  <si>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</si>
  <si>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</si>
  <si>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</si>
  <si>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</si>
  <si>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</si>
  <si>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</si>
  <si>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</si>
  <si>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</si>
  <si>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</si>
  <si>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</si>
  <si>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</si>
  <si>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</si>
  <si>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</si>
  <si>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</si>
  <si>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</si>
  <si>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</si>
  <si>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</si>
  <si>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</si>
  <si>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</si>
  <si>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</si>
  <si>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</si>
  <si>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</si>
  <si>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</si>
  <si>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</si>
  <si>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</si>
  <si>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</si>
  <si>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</si>
  <si>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</si>
  <si>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</si>
  <si>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</si>
  <si>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</si>
  <si>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</si>
  <si>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</si>
  <si>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</si>
  <si>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</si>
  <si>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</si>
  <si>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</si>
  <si>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</si>
  <si>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</si>
  <si>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</si>
  <si>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</si>
  <si>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</si>
  <si>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</si>
  <si>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</si>
  <si>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</si>
  <si>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</si>
  <si>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</si>
  <si>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</si>
  <si>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</si>
  <si>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</si>
  <si>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</si>
  <si>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</si>
  <si>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</si>
  <si>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</si>
  <si>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</si>
  <si>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</si>
  <si>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</si>
  <si>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</si>
  <si>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</si>
  <si>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</si>
  <si>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</si>
  <si>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</si>
  <si>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</si>
  <si>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</si>
  <si>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</si>
  <si>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</si>
  <si>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</si>
  <si>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</si>
  <si>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</si>
  <si>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</si>
  <si>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</si>
  <si>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</si>
  <si>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</si>
  <si>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</si>
  <si>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</si>
  <si>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</si>
  <si>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</si>
  <si>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</si>
  <si>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</si>
  <si>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</si>
  <si>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</si>
  <si>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</si>
  <si>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</si>
  <si>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</si>
  <si>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</si>
  <si>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</si>
  <si>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</si>
  <si>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</si>
  <si>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</si>
  <si>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</si>
  <si>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</si>
  <si>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</si>
  <si>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</si>
  <si>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</si>
  <si>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</si>
  <si>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</si>
  <si>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</si>
  <si>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</si>
  <si>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</si>
  <si>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</si>
  <si>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</si>
  <si>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</si>
  <si>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</si>
  <si>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</si>
  <si>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</si>
  <si>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</si>
  <si>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</si>
  <si>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</si>
  <si>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</si>
  <si>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</si>
  <si>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</si>
  <si>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</si>
  <si>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</si>
  <si>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</si>
  <si>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</si>
  <si>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</si>
  <si>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</si>
  <si>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</si>
  <si>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</si>
  <si>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</si>
  <si>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</si>
  <si>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</si>
  <si>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</si>
  <si>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</si>
  <si>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</si>
  <si>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</si>
  <si>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</si>
  <si>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</si>
  <si>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</si>
  <si>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</si>
  <si>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</si>
  <si>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</si>
  <si>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</si>
  <si>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</si>
  <si>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</si>
  <si>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</si>
  <si>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</si>
  <si>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</si>
  <si>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</si>
  <si>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</si>
  <si>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</si>
  <si>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</si>
  <si>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</si>
  <si>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</si>
  <si>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</si>
  <si>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</si>
  <si>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</si>
  <si>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</si>
  <si>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</si>
  <si>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</si>
  <si>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</si>
  <si>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</si>
  <si>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</si>
  <si>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</si>
  <si>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</si>
  <si>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</si>
  <si>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</si>
  <si>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</si>
  <si>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</si>
  <si>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</si>
  <si>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</si>
  <si>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</si>
  <si>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</si>
  <si>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</si>
  <si>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</si>
  <si>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</si>
  <si>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</si>
  <si>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</si>
  <si>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</si>
  <si>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</si>
  <si>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</si>
  <si>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</si>
  <si>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</si>
  <si>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</si>
  <si>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</si>
  <si>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</si>
  <si>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</si>
  <si>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</si>
  <si>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</si>
  <si>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</si>
  <si>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</si>
  <si>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</si>
  <si>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</si>
  <si>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</si>
  <si>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</si>
  <si>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</si>
  <si>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</si>
  <si>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</si>
  <si>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</si>
  <si>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</si>
  <si>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</si>
  <si>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</si>
  <si>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</si>
  <si>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</si>
  <si>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</si>
  <si>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</si>
  <si>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</si>
  <si>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</si>
  <si>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</si>
  <si>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</si>
  <si>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</si>
  <si>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</si>
  <si>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</si>
  <si>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</si>
  <si>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</si>
  <si>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</si>
  <si>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</si>
  <si>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</si>
  <si>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</si>
  <si>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</si>
  <si>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</si>
  <si>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</si>
  <si>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</si>
  <si>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</si>
  <si>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</si>
  <si>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</si>
  <si>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</si>
  <si>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</si>
  <si>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</si>
  <si>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</si>
  <si>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</si>
  <si>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</si>
  <si>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</si>
  <si>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</si>
  <si>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</si>
  <si>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</si>
  <si>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</si>
  <si>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</si>
  <si>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</si>
  <si>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</si>
  <si>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</si>
  <si>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</si>
  <si>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</si>
  <si>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</si>
  <si>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</si>
  <si>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</si>
  <si>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</si>
  <si>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</si>
  <si>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</si>
  <si>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</si>
  <si>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</si>
  <si>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</si>
  <si>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</si>
  <si>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</si>
  <si>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</si>
  <si>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</si>
  <si>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</si>
  <si>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</si>
  <si>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</si>
  <si>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</si>
  <si>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</si>
  <si>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</si>
  <si>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</si>
  <si>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</si>
  <si>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</si>
  <si>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</si>
  <si>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</si>
  <si>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</si>
  <si>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</si>
  <si>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</si>
  <si>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</si>
  <si>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</si>
  <si>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</si>
  <si>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</si>
  <si>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</si>
  <si>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</si>
  <si>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</si>
  <si>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</si>
  <si>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</si>
  <si>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</si>
  <si>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</si>
  <si>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</si>
  <si>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</si>
  <si>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</si>
  <si>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</si>
  <si>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</si>
  <si>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</si>
  <si>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</si>
  <si>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</si>
  <si>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</si>
  <si>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</si>
  <si>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</si>
  <si>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</si>
  <si>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</si>
  <si>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</si>
  <si>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</si>
  <si>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</si>
  <si>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</si>
  <si>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</si>
  <si>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</si>
  <si>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</si>
  <si>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</si>
  <si>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</si>
  <si>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</si>
  <si>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</si>
  <si>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</si>
  <si>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</si>
  <si>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</si>
  <si>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</si>
  <si>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</si>
  <si>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</si>
  <si>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</si>
  <si>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</si>
  <si>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</si>
  <si>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</si>
  <si>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</si>
  <si>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</si>
  <si>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</si>
  <si>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</si>
  <si>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</si>
  <si>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</si>
  <si>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</si>
  <si>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</si>
  <si>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</si>
  <si>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</si>
  <si>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</si>
  <si>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</si>
  <si>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</si>
  <si>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</si>
  <si>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</si>
  <si>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</si>
  <si>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</si>
  <si>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</si>
  <si>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</si>
  <si>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</si>
  <si>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</si>
  <si>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</si>
  <si>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</si>
  <si>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</si>
  <si>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</si>
  <si>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</si>
  <si>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</si>
  <si>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</si>
  <si>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</si>
  <si>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</si>
  <si>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</si>
  <si>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</si>
  <si>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</si>
  <si>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</si>
  <si>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</si>
  <si>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</si>
  <si>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</si>
  <si>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</si>
  <si>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</si>
  <si>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</si>
  <si>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</si>
  <si>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</si>
  <si>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</si>
  <si>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</si>
  <si>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</si>
  <si>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</si>
  <si>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</si>
  <si>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</si>
  <si>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</si>
  <si>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</si>
  <si>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</si>
  <si>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</si>
  <si>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</si>
  <si>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</si>
  <si>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</si>
  <si>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</si>
  <si>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</si>
  <si>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</si>
  <si>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</si>
  <si>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</si>
  <si>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</si>
  <si>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</si>
  <si>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</si>
  <si>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</si>
  <si>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</si>
  <si>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</si>
  <si>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</si>
  <si>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</si>
  <si>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</si>
  <si>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</si>
  <si>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</si>
  <si>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</si>
  <si>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</si>
  <si>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</si>
  <si>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</si>
  <si>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</si>
  <si>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</si>
  <si>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</si>
  <si>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</si>
  <si>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</si>
  <si>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</si>
  <si>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</si>
  <si>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</si>
  <si>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</si>
  <si>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</si>
  <si>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</si>
  <si>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</si>
  <si>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</si>
  <si>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</si>
  <si>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</si>
  <si>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</si>
  <si>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</si>
  <si>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</si>
  <si>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</si>
  <si>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</si>
  <si>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</si>
  <si>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</si>
  <si>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</si>
  <si>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</si>
  <si>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</si>
  <si>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</si>
  <si>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</si>
  <si>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</si>
  <si>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</si>
  <si>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</si>
  <si>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</si>
  <si>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</si>
  <si>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</si>
  <si>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</si>
  <si>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</si>
  <si>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</si>
  <si>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</si>
  <si>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</si>
  <si>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</si>
  <si>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</si>
  <si>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</si>
  <si>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</si>
  <si>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</si>
  <si>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</si>
  <si>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</si>
  <si>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</si>
  <si>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</si>
  <si>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</si>
  <si>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</si>
  <si>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</si>
  <si>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</si>
  <si>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</si>
  <si>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</si>
  <si>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</si>
  <si>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</si>
  <si>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</si>
  <si>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</si>
  <si>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</si>
  <si>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</si>
  <si>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</si>
  <si>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</si>
  <si>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</si>
  <si>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</si>
  <si>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</si>
  <si>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</si>
  <si>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</si>
  <si>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</si>
  <si>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</si>
  <si>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</si>
  <si>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</si>
  <si>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</si>
  <si>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</si>
  <si>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</si>
  <si>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</si>
  <si>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</si>
  <si>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</si>
  <si>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</si>
  <si>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</si>
  <si>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</si>
  <si>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</si>
  <si>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</si>
  <si>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</si>
  <si>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</si>
  <si>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</si>
  <si>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</si>
  <si>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</si>
  <si>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</si>
  <si>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</si>
  <si>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</si>
  <si>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</si>
  <si>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</si>
  <si>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</si>
  <si>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</si>
  <si>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</si>
  <si>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</si>
  <si>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</si>
  <si>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</si>
  <si>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</si>
  <si>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</si>
  <si>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</si>
  <si>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</si>
  <si>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</si>
  <si>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</si>
  <si>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</si>
  <si>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</si>
  <si>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</si>
  <si>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</si>
  <si>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</si>
  <si>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</si>
  <si>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</si>
  <si>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</si>
  <si>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</si>
  <si>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</si>
  <si>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</si>
  <si>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</si>
  <si>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</si>
  <si>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</si>
  <si>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</si>
  <si>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</si>
  <si>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</si>
  <si>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</si>
  <si>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</si>
  <si>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</si>
  <si>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</si>
  <si>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</si>
  <si>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</si>
  <si>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</si>
  <si>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</si>
  <si>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</si>
  <si>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</si>
  <si>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</si>
  <si>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</si>
  <si>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</si>
  <si>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</si>
  <si>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</si>
  <si>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</si>
  <si>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</si>
  <si>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</si>
  <si>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</si>
  <si>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</si>
  <si>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</si>
  <si>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</si>
  <si>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</si>
  <si>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</si>
  <si>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</si>
  <si>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</si>
  <si>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</si>
  <si>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</si>
  <si>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</si>
  <si>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</si>
  <si>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</si>
  <si>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</si>
  <si>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</si>
  <si>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</si>
  <si>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</si>
  <si>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</si>
  <si>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</si>
  <si>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</si>
  <si>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</si>
  <si>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</si>
  <si>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</si>
  <si>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</si>
  <si>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</si>
  <si>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</si>
  <si>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</si>
  <si>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</si>
  <si>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</si>
  <si>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</si>
  <si>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</si>
  <si>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</si>
  <si>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</si>
  <si>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</si>
  <si>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</si>
  <si>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</si>
  <si>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</si>
  <si>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</si>
  <si>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</si>
  <si>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</si>
  <si>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</si>
  <si>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</si>
  <si>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</si>
  <si>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</si>
  <si>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</si>
  <si>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</si>
  <si>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</si>
  <si>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</si>
  <si>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</si>
  <si>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</si>
  <si>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</si>
  <si>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</si>
  <si>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</si>
  <si>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</si>
  <si>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</si>
  <si>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</si>
  <si>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</si>
  <si>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</si>
  <si>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</si>
  <si>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</si>
  <si>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</si>
  <si>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</si>
  <si>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</si>
  <si>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</si>
  <si>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</si>
  <si>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</si>
  <si>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</si>
  <si>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</si>
  <si>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</si>
  <si>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</si>
  <si>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</si>
  <si>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</si>
  <si>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</si>
  <si>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</si>
  <si>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</si>
  <si>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</si>
  <si>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</si>
  <si>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</si>
  <si>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</si>
  <si>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</si>
  <si>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</si>
  <si>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</si>
  <si>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</si>
  <si>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</si>
  <si>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</si>
  <si>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</si>
  <si>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</si>
  <si>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</si>
  <si>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</si>
  <si>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</si>
  <si>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</si>
  <si>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</si>
  <si>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</si>
  <si>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</si>
  <si>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</si>
  <si>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</si>
  <si>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</si>
  <si>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</si>
  <si>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</si>
  <si>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</si>
  <si>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</si>
  <si>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</si>
  <si>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</si>
  <si>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</si>
  <si>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</si>
  <si>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</si>
  <si>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</si>
  <si>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</si>
  <si>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</si>
  <si>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</si>
  <si>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</si>
  <si>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</si>
  <si>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</si>
  <si>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</si>
  <si>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</si>
  <si>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</si>
  <si>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</si>
  <si>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</si>
  <si>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</si>
  <si>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</si>
  <si>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</si>
  <si>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</si>
  <si>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</si>
  <si>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</si>
  <si>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</si>
  <si>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</si>
  <si>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</si>
  <si>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</si>
  <si>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</si>
  <si>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</si>
  <si>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</si>
  <si>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</si>
  <si>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</si>
  <si>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</si>
  <si>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</si>
  <si>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</si>
  <si>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</si>
  <si>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</si>
  <si>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</si>
  <si>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</si>
  <si>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</si>
  <si>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</si>
  <si>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</si>
  <si>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</si>
  <si>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</si>
  <si>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</si>
  <si>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</si>
  <si>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</si>
  <si>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</si>
  <si>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</si>
  <si>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</si>
  <si>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</si>
  <si>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</si>
  <si>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</si>
  <si>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</si>
  <si>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</si>
  <si>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</si>
  <si>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</si>
  <si>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</si>
  <si>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</si>
  <si>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</si>
  <si>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</si>
  <si>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</si>
  <si>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</si>
  <si>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</si>
  <si>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</si>
  <si>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</si>
  <si>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</si>
  <si>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</si>
  <si>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</si>
  <si>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</si>
  <si>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</si>
  <si>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</si>
  <si>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</si>
  <si>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</si>
  <si>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</si>
  <si>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</si>
  <si>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</si>
  <si>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</si>
  <si>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</si>
  <si>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</si>
  <si>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</si>
  <si>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</si>
  <si>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</si>
  <si>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</si>
  <si>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</si>
  <si>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</si>
  <si>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</si>
  <si>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</si>
  <si>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</si>
  <si>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</si>
  <si>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</si>
  <si>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</si>
  <si>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</si>
  <si>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</si>
  <si>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</si>
  <si>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</si>
  <si>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</si>
  <si>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</si>
  <si>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</si>
  <si>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</si>
  <si>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</si>
  <si>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</si>
  <si>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</si>
  <si>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</si>
  <si>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</si>
  <si>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</si>
  <si>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</si>
  <si>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</si>
  <si>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</si>
  <si>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</si>
  <si>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</si>
  <si>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</si>
  <si>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</si>
  <si>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</si>
  <si>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</si>
  <si>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</si>
  <si>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</si>
  <si>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</si>
  <si>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</si>
  <si>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</si>
  <si>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</si>
  <si>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</si>
  <si>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</si>
  <si>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</si>
  <si>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</si>
  <si>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</si>
  <si>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</si>
  <si>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</si>
  <si>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</si>
  <si>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</si>
  <si>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</si>
  <si>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</si>
  <si>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</si>
  <si>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</si>
  <si>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</si>
  <si>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</si>
  <si>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</si>
  <si>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</si>
  <si>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</si>
  <si>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</si>
  <si>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</si>
  <si>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</si>
  <si>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</si>
  <si>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</si>
  <si>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</si>
  <si>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</si>
  <si>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</si>
  <si>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</si>
  <si>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</si>
  <si>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</si>
  <si>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</si>
  <si>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</si>
  <si>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</si>
  <si>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</si>
  <si>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</si>
  <si>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</si>
  <si>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</si>
  <si>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</si>
  <si>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</si>
  <si>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</si>
  <si>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</si>
  <si>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</si>
  <si>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</si>
  <si>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</si>
  <si>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</si>
  <si>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</si>
  <si>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</si>
  <si>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</si>
  <si>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</si>
  <si>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</si>
  <si>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</si>
  <si>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</si>
  <si>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</si>
  <si>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</si>
  <si>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</si>
  <si>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</si>
  <si>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</si>
  <si>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</si>
  <si>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</si>
  <si>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</si>
  <si>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</si>
  <si>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</si>
  <si>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</si>
  <si>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</si>
  <si>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</si>
  <si>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</si>
  <si>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</si>
  <si>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</si>
  <si>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</si>
  <si>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</si>
  <si>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</si>
  <si>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</si>
  <si>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</si>
  <si>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</si>
  <si>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</si>
  <si>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</si>
  <si>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</si>
  <si>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</si>
  <si>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</si>
  <si>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</si>
  <si>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</si>
  <si>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</si>
  <si>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</si>
  <si>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</si>
  <si>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</si>
  <si>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</si>
  <si>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</si>
  <si>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</si>
  <si>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</si>
  <si>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</si>
  <si>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</si>
  <si>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</si>
  <si>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</si>
  <si>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</si>
  <si>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</si>
  <si>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</si>
  <si>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</si>
  <si>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</si>
  <si>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</si>
  <si>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</si>
  <si>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</si>
  <si>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</si>
  <si>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</si>
  <si>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</si>
  <si>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</si>
  <si>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</si>
  <si>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</si>
  <si>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</si>
  <si>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</si>
  <si>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</si>
  <si>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</si>
  <si>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</si>
  <si>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</si>
  <si>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</si>
  <si>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</si>
  <si>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</si>
  <si>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</si>
  <si>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</si>
  <si>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</si>
  <si>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</si>
  <si>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</si>
  <si>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</si>
  <si>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</si>
  <si>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</si>
  <si>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</si>
  <si>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</si>
  <si>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</si>
  <si>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</si>
  <si>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</si>
  <si>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</si>
  <si>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</si>
  <si>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</si>
  <si>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</si>
  <si>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</si>
  <si>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</si>
  <si>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</si>
  <si>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</si>
  <si>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</si>
  <si>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</si>
  <si>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</si>
  <si>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</si>
  <si>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</si>
  <si>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</si>
  <si>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</si>
  <si>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</si>
  <si>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</si>
  <si>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</si>
  <si>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</si>
  <si>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</si>
  <si>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</si>
  <si>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</si>
  <si>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</si>
  <si>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</si>
  <si>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</si>
  <si>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</si>
  <si>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</si>
  <si>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</si>
  <si>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</si>
  <si>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</si>
  <si>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</si>
  <si>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</si>
  <si>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</si>
  <si>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</si>
  <si>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</si>
  <si>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</si>
  <si>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</si>
  <si>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</si>
  <si>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</si>
  <si>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</si>
  <si>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</si>
  <si>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</si>
  <si>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</si>
  <si>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</si>
  <si>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</si>
  <si>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</si>
  <si>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</si>
  <si>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</si>
  <si>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</si>
  <si>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</si>
  <si>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</si>
  <si>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</si>
  <si>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</si>
  <si>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</si>
  <si>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</si>
  <si>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</si>
  <si>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</si>
  <si>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</si>
  <si>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</si>
  <si>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</si>
  <si>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</si>
  <si>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</si>
  <si>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</si>
  <si>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</si>
  <si>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</si>
  <si>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</si>
  <si>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</si>
  <si>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</si>
  <si>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</si>
  <si>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</si>
  <si>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</si>
  <si>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</si>
  <si>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</si>
  <si>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</si>
  <si>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</si>
  <si>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</si>
  <si>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</si>
  <si>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</si>
  <si>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</si>
  <si>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</si>
  <si>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</si>
  <si>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</si>
  <si>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</si>
  <si>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</si>
  <si>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</si>
  <si>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</si>
  <si>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</si>
  <si>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</si>
  <si>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</si>
  <si>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</si>
  <si>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</si>
  <si>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</si>
  <si>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</si>
  <si>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</si>
  <si>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</si>
  <si>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</si>
  <si>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</si>
  <si>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</si>
  <si>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</si>
  <si>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</si>
  <si>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</si>
  <si>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</si>
  <si>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</si>
  <si>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</si>
  <si>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</si>
  <si>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</si>
  <si>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</si>
  <si>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</si>
  <si>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</si>
  <si>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</si>
  <si>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</si>
  <si>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</si>
  <si>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</si>
  <si>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</si>
  <si>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</si>
  <si>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</si>
  <si>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</si>
  <si>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</si>
  <si>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</si>
  <si>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</si>
  <si>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</si>
  <si>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</si>
  <si>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</si>
  <si>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</si>
  <si>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</si>
  <si>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</si>
  <si>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</si>
  <si>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</si>
  <si>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</si>
  <si>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</si>
  <si>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</si>
  <si>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</si>
  <si>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</si>
  <si>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</si>
  <si>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</si>
  <si>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</si>
  <si>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</si>
  <si>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</si>
  <si>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</si>
  <si>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</si>
  <si>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</si>
  <si>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</si>
  <si>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</si>
  <si>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</si>
  <si>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</si>
  <si>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</si>
  <si>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</si>
  <si>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</si>
  <si>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</si>
  <si>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</si>
  <si>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</si>
  <si>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</si>
  <si>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</si>
  <si>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</si>
  <si>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</si>
  <si>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</si>
  <si>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</si>
  <si>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</si>
  <si>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</si>
  <si>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</si>
  <si>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</si>
  <si>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</si>
  <si>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</si>
  <si>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</si>
  <si>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</si>
  <si>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</si>
  <si>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</si>
  <si>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</si>
  <si>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</si>
  <si>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</si>
  <si>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</si>
  <si>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</si>
  <si>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</si>
  <si>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</si>
  <si>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</si>
  <si>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</si>
  <si>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</si>
  <si>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</si>
  <si>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</si>
  <si>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</si>
  <si>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</si>
  <si>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</si>
  <si>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</si>
  <si>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</si>
  <si>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</si>
  <si>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</si>
  <si>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</si>
  <si>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</si>
  <si>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</si>
  <si>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</si>
  <si>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</si>
  <si>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</si>
  <si>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</si>
  <si>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</si>
  <si>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</si>
  <si>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</si>
  <si>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</si>
  <si>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</si>
  <si>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</si>
  <si>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</si>
  <si>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</si>
  <si>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</si>
  <si>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</si>
  <si>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</si>
  <si>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</si>
  <si>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</si>
  <si>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</si>
  <si>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</si>
  <si>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</si>
  <si>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</si>
  <si>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</si>
  <si>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</si>
  <si>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</si>
  <si>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</si>
  <si>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</si>
  <si>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</si>
  <si>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</si>
  <si>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</si>
  <si>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</si>
  <si>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</si>
  <si>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</si>
  <si>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</si>
  <si>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</si>
  <si>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</si>
  <si>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</si>
  <si>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</si>
  <si>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</si>
  <si>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</si>
  <si>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</si>
  <si>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</si>
  <si>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</si>
  <si>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</si>
  <si>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</si>
  <si>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</si>
  <si>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</si>
  <si>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</si>
  <si>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</si>
  <si>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</si>
  <si>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</si>
  <si>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</si>
  <si>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</si>
  <si>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</si>
  <si>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</si>
  <si>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</si>
  <si>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</si>
  <si>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</si>
  <si>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</si>
  <si>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</si>
  <si>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</si>
  <si>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</si>
  <si>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</si>
  <si>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</si>
  <si>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</si>
  <si>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</si>
  <si>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</si>
  <si>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</si>
  <si>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</si>
  <si>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</si>
  <si>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</si>
  <si>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</si>
  <si>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</si>
  <si>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</si>
  <si>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</si>
  <si>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</si>
  <si>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</si>
  <si>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</si>
  <si>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</si>
  <si>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</si>
  <si>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</si>
  <si>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</si>
  <si>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</si>
  <si>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</si>
  <si>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</si>
  <si>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</si>
  <si>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</si>
  <si>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</si>
  <si>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</si>
  <si>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</si>
  <si>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</si>
  <si>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</si>
  <si>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</si>
  <si>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</si>
  <si>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</si>
  <si>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</si>
  <si>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</si>
  <si>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</si>
  <si>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</si>
  <si>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</si>
  <si>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</si>
  <si>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</si>
  <si>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</si>
  <si>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</si>
  <si>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</si>
  <si>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</si>
  <si>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</si>
  <si>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</si>
  <si>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</si>
  <si>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</si>
  <si>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</si>
  <si>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</si>
  <si>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</si>
  <si>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</si>
  <si>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</si>
  <si>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</si>
  <si>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</si>
  <si>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</si>
  <si>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</si>
  <si>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</si>
  <si>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</si>
  <si>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</si>
  <si>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</si>
  <si>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</si>
  <si>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</si>
  <si>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</si>
  <si>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</si>
  <si>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</si>
  <si>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</si>
  <si>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</si>
  <si>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</si>
  <si>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</si>
  <si>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</si>
  <si>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</si>
  <si>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</si>
  <si>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</si>
  <si>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</si>
  <si>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</si>
  <si>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</si>
  <si>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</si>
  <si>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</si>
  <si>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</si>
  <si>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</si>
  <si>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</si>
  <si>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</si>
  <si>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</si>
  <si>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</si>
  <si>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</si>
  <si>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</si>
  <si>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</si>
  <si>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</si>
  <si>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</si>
  <si>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</si>
  <si>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</si>
  <si>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</si>
  <si>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</si>
  <si>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</si>
  <si>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</si>
  <si>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</si>
  <si>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</si>
  <si>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</si>
  <si>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</si>
  <si>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</si>
  <si>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</si>
  <si>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</si>
  <si>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</si>
  <si>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</si>
  <si>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</si>
  <si>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</si>
  <si>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</si>
  <si>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</si>
  <si>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</si>
  <si>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</si>
  <si>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</si>
  <si>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</si>
  <si>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</si>
  <si>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</si>
  <si>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</si>
  <si>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</si>
  <si>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</si>
  <si>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</si>
  <si>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</si>
  <si>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</si>
  <si>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</si>
  <si>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</si>
  <si>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</si>
  <si>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</si>
  <si>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</si>
  <si>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</si>
  <si>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</si>
  <si>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</si>
  <si>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</si>
  <si>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</si>
  <si>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</si>
  <si>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</si>
  <si>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</si>
  <si>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</si>
  <si>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</si>
  <si>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</si>
  <si>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</si>
  <si>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</si>
  <si>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</si>
  <si>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</si>
  <si>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</si>
  <si>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</si>
  <si>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</si>
  <si>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</si>
  <si>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</si>
  <si>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</si>
  <si>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</si>
  <si>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</si>
  <si>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</si>
  <si>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</si>
  <si>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</si>
  <si>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</si>
  <si>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</si>
  <si>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</si>
  <si>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</si>
  <si>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</si>
  <si>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</si>
  <si>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</si>
  <si>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</si>
  <si>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</si>
  <si>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</si>
  <si>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</si>
  <si>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</si>
  <si>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</si>
  <si>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</si>
  <si>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</si>
  <si>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</si>
  <si>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</si>
  <si>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</si>
  <si>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</si>
  <si>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</si>
  <si>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</si>
  <si>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</si>
  <si>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</si>
  <si>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</si>
  <si>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</si>
  <si>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</si>
  <si>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</si>
  <si>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</si>
  <si>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</si>
  <si>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</si>
  <si>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</si>
  <si>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</si>
  <si>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</si>
  <si>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</si>
  <si>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</si>
  <si>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</si>
  <si>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</si>
  <si>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</si>
  <si>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</si>
  <si>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</si>
  <si>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</si>
  <si>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</si>
  <si>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</si>
  <si>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</si>
  <si>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</si>
  <si>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</si>
  <si>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</si>
  <si>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</si>
  <si>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</si>
  <si>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</si>
  <si>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</si>
  <si>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</si>
  <si>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</si>
  <si>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</si>
  <si>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</si>
  <si>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</si>
  <si>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</si>
  <si>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</si>
  <si>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</si>
  <si>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</si>
  <si>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</si>
  <si>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</si>
  <si>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</si>
  <si>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</si>
  <si>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</si>
  <si>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</si>
  <si>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</si>
  <si>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</si>
  <si>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</si>
  <si>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</si>
  <si>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</si>
  <si>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</si>
  <si>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</si>
  <si>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</si>
  <si>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</si>
  <si>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</si>
  <si>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</si>
  <si>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</si>
  <si>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</si>
  <si>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</si>
  <si>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</si>
  <si>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</si>
  <si>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</si>
  <si>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</si>
  <si>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</si>
  <si>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</si>
  <si>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</si>
  <si>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</si>
  <si>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</si>
  <si>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</si>
  <si>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</si>
  <si>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</si>
  <si>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</si>
  <si>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</si>
  <si>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</si>
  <si>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</si>
  <si>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</si>
  <si>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</si>
  <si>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</si>
  <si>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</si>
  <si>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</si>
  <si>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</si>
  <si>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</si>
  <si>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</si>
  <si>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</si>
  <si>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</si>
  <si>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</si>
  <si>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</si>
  <si>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</si>
  <si>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</si>
  <si>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</si>
  <si>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</si>
  <si>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</si>
  <si>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</si>
  <si>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</si>
  <si>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</si>
  <si>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</si>
  <si>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</si>
  <si>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</si>
  <si>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</si>
  <si>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</si>
  <si>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</si>
  <si>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</si>
  <si>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</si>
  <si>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</si>
  <si>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</si>
  <si>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</si>
  <si>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</si>
  <si>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</si>
  <si>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</si>
  <si>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</si>
  <si>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</si>
  <si>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</si>
  <si>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</si>
  <si>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</si>
  <si>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</si>
  <si>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</si>
  <si>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</si>
  <si>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</si>
  <si>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</si>
  <si>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</si>
  <si>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</si>
  <si>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</si>
  <si>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</si>
  <si>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</si>
  <si>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</si>
  <si>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</si>
  <si>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</si>
  <si>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</si>
  <si>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</si>
  <si>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</si>
  <si>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</si>
  <si>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</si>
  <si>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</si>
  <si>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</si>
  <si>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</si>
  <si>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</si>
  <si>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</si>
  <si>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</si>
  <si>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</si>
  <si>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</si>
  <si>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</si>
  <si>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</si>
  <si>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</si>
  <si>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</si>
  <si>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</si>
  <si>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</si>
  <si>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</si>
  <si>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</si>
  <si>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</si>
  <si>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</si>
  <si>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</si>
  <si>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</si>
  <si>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</si>
  <si>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</si>
  <si>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</si>
  <si>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</si>
  <si>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</si>
  <si>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</si>
  <si>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</si>
  <si>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</si>
  <si>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</si>
  <si>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</si>
  <si>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</si>
  <si>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</si>
  <si>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</si>
  <si>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</si>
  <si>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</si>
  <si>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</si>
  <si>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</si>
  <si>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</si>
  <si>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</si>
  <si>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</si>
  <si>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</si>
  <si>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</si>
  <si>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</si>
  <si>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</si>
  <si>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</si>
  <si>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</si>
  <si>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</si>
  <si>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</si>
  <si>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</si>
  <si>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</si>
  <si>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</si>
  <si>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</si>
  <si>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</si>
  <si>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</si>
  <si>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</si>
  <si>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</si>
  <si>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</si>
  <si>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</si>
  <si>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</si>
  <si>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</si>
  <si>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</si>
  <si>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</si>
  <si>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</si>
  <si>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</si>
  <si>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</si>
  <si>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</si>
  <si>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</si>
  <si>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</si>
  <si>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</si>
  <si>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</si>
  <si>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</si>
  <si>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</si>
  <si>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</si>
  <si>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</si>
  <si>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</si>
  <si>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</si>
  <si>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</si>
  <si>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</si>
  <si>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</si>
  <si>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</si>
  <si>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</si>
  <si>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</si>
  <si>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</si>
  <si>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</si>
  <si>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</si>
  <si>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</si>
  <si>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</si>
  <si>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</si>
  <si>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</si>
  <si>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</si>
  <si>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</si>
  <si>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</si>
  <si>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</si>
  <si>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</si>
  <si>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</si>
  <si>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</si>
  <si>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</si>
  <si>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</si>
  <si>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</si>
  <si>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</si>
  <si>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</si>
  <si>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</si>
  <si>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</si>
  <si>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</si>
  <si>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</si>
  <si>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</si>
  <si>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</si>
  <si>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</si>
  <si>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</si>
  <si>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</si>
  <si>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</si>
  <si>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</si>
  <si>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</si>
  <si>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</si>
  <si>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</si>
  <si>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</si>
  <si>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</si>
  <si>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</si>
  <si>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</si>
  <si>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</si>
  <si>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</si>
  <si>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</si>
  <si>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</si>
  <si>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</si>
  <si>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</si>
  <si>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</si>
  <si>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</si>
  <si>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</si>
  <si>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</si>
  <si>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</si>
  <si>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</si>
  <si>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</si>
  <si>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</si>
  <si>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</si>
  <si>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</si>
  <si>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</si>
  <si>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</si>
  <si>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</si>
  <si>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</si>
  <si>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</si>
  <si>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</si>
  <si>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</si>
  <si>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</si>
  <si>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</si>
  <si>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</si>
  <si>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</si>
  <si>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</si>
  <si>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</si>
  <si>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</si>
  <si>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</si>
  <si>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</si>
  <si>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</si>
  <si>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</si>
  <si>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</si>
  <si>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</si>
  <si>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</si>
  <si>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</si>
  <si>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</si>
  <si>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</si>
  <si>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</si>
  <si>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</si>
  <si>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</si>
  <si>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</si>
  <si>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</si>
  <si>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</si>
  <si>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</si>
  <si>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</si>
  <si>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</si>
  <si>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</si>
  <si>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</si>
  <si>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</si>
  <si>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</si>
  <si>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</si>
  <si>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</si>
  <si>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</si>
  <si>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</si>
  <si>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</si>
  <si>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</si>
  <si>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</si>
  <si>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</si>
  <si>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</si>
  <si>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</si>
  <si>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</si>
  <si>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</si>
  <si>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</si>
  <si>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</si>
  <si>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</si>
  <si>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</si>
  <si>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</si>
  <si>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</si>
  <si>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</si>
  <si>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</si>
  <si>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</si>
  <si>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</si>
  <si>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</si>
  <si>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</si>
  <si>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</si>
  <si>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</si>
  <si>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</si>
  <si>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</si>
  <si>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</si>
  <si>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</si>
  <si>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</si>
  <si>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</si>
  <si>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</si>
  <si>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</si>
  <si>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</si>
  <si>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</si>
  <si>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</si>
  <si>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</si>
  <si>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</si>
  <si>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</si>
  <si>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</si>
  <si>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</si>
  <si>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</si>
  <si>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</si>
  <si>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</si>
  <si>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</si>
  <si>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</si>
  <si>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</si>
  <si>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</si>
  <si>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</si>
  <si>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</si>
  <si>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</si>
  <si>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</si>
  <si>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</si>
  <si>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</si>
  <si>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</si>
  <si>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</si>
  <si>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</si>
  <si>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</si>
  <si>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</si>
  <si>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</si>
  <si>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</si>
  <si>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</si>
  <si>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</si>
  <si>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</si>
  <si>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</si>
  <si>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</si>
  <si>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</si>
  <si>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</si>
  <si>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</si>
  <si>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</si>
  <si>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</si>
  <si>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</si>
  <si>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</si>
  <si>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</si>
  <si>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</si>
  <si>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</si>
  <si>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</si>
  <si>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</si>
  <si>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</si>
  <si>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</si>
  <si>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</si>
  <si>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</si>
  <si>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</si>
  <si>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</si>
  <si>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</si>
  <si>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</si>
  <si>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</si>
  <si>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</si>
  <si>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</si>
  <si>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</si>
  <si>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</si>
  <si>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</si>
  <si>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</si>
  <si>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</si>
  <si>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</si>
  <si>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</si>
  <si>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</si>
  <si>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</si>
  <si>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</si>
  <si>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</si>
  <si>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</si>
  <si>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</si>
  <si>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</si>
  <si>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</si>
  <si>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</si>
  <si>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</si>
  <si>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</si>
  <si>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</si>
  <si>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</si>
  <si>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</si>
  <si>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</si>
  <si>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</si>
  <si>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</si>
  <si>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</si>
  <si>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</si>
  <si>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</si>
  <si>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</si>
  <si>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</si>
  <si>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</si>
  <si>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</si>
  <si>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</si>
  <si>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</si>
  <si>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</si>
  <si>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</si>
  <si>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</si>
  <si>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</si>
  <si>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</si>
  <si>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</si>
  <si>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</si>
  <si>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</si>
  <si>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</si>
  <si>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</si>
  <si>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</si>
  <si>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</si>
  <si>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</si>
  <si>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</si>
  <si>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</si>
  <si>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</si>
  <si>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</si>
  <si>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</si>
  <si>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</si>
  <si>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</si>
  <si>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</si>
  <si>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</si>
  <si>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</si>
  <si>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</si>
  <si>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</si>
  <si>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</si>
  <si>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</si>
  <si>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</si>
  <si>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</si>
  <si>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</si>
  <si>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</si>
  <si>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</si>
  <si>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</si>
  <si>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</si>
  <si>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</si>
  <si>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</si>
  <si>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</si>
  <si>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</si>
  <si>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</si>
  <si>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</si>
  <si>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</si>
  <si>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</si>
  <si>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</si>
  <si>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</si>
  <si>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</si>
  <si>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</si>
  <si>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</si>
  <si>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</si>
  <si>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</si>
  <si>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</si>
  <si>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</si>
  <si>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</si>
  <si>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</si>
  <si>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</si>
  <si>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</si>
  <si>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</si>
  <si>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</si>
  <si>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</si>
  <si>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</si>
  <si>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</si>
  <si>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</si>
  <si>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</si>
  <si>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</si>
  <si>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</si>
  <si>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</si>
  <si>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</si>
  <si>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</si>
  <si>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</si>
  <si>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</si>
  <si>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</si>
  <si>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</si>
  <si>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</si>
  <si>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</si>
  <si>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</si>
  <si>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</si>
  <si>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</si>
  <si>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</si>
  <si>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</si>
  <si>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</si>
  <si>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</si>
  <si>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</si>
  <si>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</si>
  <si>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</si>
  <si>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</si>
  <si>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</si>
  <si>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</si>
  <si>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</si>
  <si>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</si>
  <si>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</si>
  <si>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</si>
  <si>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</si>
  <si>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</si>
  <si>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</si>
  <si>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</si>
  <si>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</si>
  <si>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</si>
  <si>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</si>
  <si>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</si>
  <si>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</si>
  <si>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</si>
  <si>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</si>
  <si>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</si>
  <si>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</si>
  <si>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</si>
  <si>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</si>
  <si>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</si>
  <si>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</si>
  <si>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</si>
  <si>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</si>
  <si>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</si>
  <si>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</si>
  <si>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</si>
  <si>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</si>
  <si>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</si>
  <si>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</si>
  <si>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</si>
  <si>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</si>
  <si>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</si>
  <si>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</si>
  <si>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</si>
  <si>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</si>
  <si>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</si>
  <si>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</si>
  <si>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</si>
  <si>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</si>
  <si>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</si>
  <si>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</si>
  <si>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</si>
  <si>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</si>
  <si>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</si>
  <si>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</si>
  <si>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</si>
  <si>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</si>
  <si>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</si>
  <si>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</si>
  <si>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</si>
  <si>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</si>
  <si>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</si>
  <si>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</si>
  <si>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</si>
  <si>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</si>
  <si>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</si>
  <si>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</si>
  <si>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</si>
  <si>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</si>
  <si>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</si>
  <si>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</si>
  <si>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</si>
  <si>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</si>
  <si>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</si>
  <si>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</si>
  <si>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</si>
  <si>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</si>
  <si>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</si>
  <si>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</si>
  <si>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</si>
  <si>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</si>
  <si>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</si>
  <si>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</si>
  <si>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</si>
  <si>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</si>
  <si>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</si>
  <si>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</si>
  <si>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</si>
  <si>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</si>
  <si>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</si>
  <si>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</si>
  <si>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</si>
  <si>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</si>
  <si>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</si>
  <si>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</si>
  <si>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</si>
  <si>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</si>
  <si>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</si>
  <si>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</si>
  <si>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</si>
  <si>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</si>
  <si>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</si>
  <si>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</si>
  <si>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</si>
  <si>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</si>
  <si>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</si>
  <si>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</si>
  <si>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</si>
  <si>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</si>
  <si>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</si>
  <si>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</si>
  <si>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</si>
  <si>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</si>
  <si>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</si>
  <si>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</si>
  <si>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</si>
  <si>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</si>
  <si>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</si>
  <si>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</si>
  <si>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</si>
  <si>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</si>
  <si>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</si>
  <si>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</si>
  <si>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</si>
  <si>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</si>
  <si>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</si>
  <si>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</si>
  <si>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</si>
  <si>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</si>
  <si>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</si>
  <si>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</si>
  <si>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</si>
  <si>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</si>
  <si>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</si>
  <si>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</si>
  <si>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</si>
  <si>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</si>
  <si>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</si>
  <si>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</si>
  <si>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</si>
  <si>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</si>
  <si>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</si>
  <si>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</si>
  <si>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</si>
  <si>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</si>
  <si>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</si>
  <si>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</si>
  <si>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</si>
  <si>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</si>
  <si>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</si>
  <si>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</si>
  <si>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</si>
  <si>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</si>
  <si>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</si>
  <si>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</si>
  <si>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</si>
  <si>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</si>
  <si>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</si>
  <si>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</si>
  <si>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</si>
  <si>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</si>
  <si>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</si>
  <si>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</si>
  <si>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</si>
  <si>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</si>
  <si>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</si>
  <si>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</si>
  <si>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</si>
  <si>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</si>
  <si>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</si>
  <si>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</si>
  <si>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</si>
  <si>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</si>
  <si>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</si>
  <si>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</si>
  <si>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</si>
  <si>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</si>
  <si>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</si>
  <si>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</si>
  <si>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</si>
  <si>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</si>
  <si>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</si>
  <si>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</si>
  <si>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</si>
  <si>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</si>
  <si>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</si>
  <si>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</si>
  <si>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</si>
  <si>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</si>
  <si>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</si>
  <si>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</si>
  <si>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</si>
  <si>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</si>
  <si>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</si>
  <si>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</si>
  <si>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</si>
  <si>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</si>
  <si>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</si>
  <si>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</si>
  <si>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</si>
  <si>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</si>
  <si>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</si>
  <si>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</si>
  <si>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</si>
  <si>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</si>
  <si>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</si>
  <si>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</si>
  <si>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</si>
  <si>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</si>
  <si>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</si>
  <si>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</si>
  <si>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</si>
  <si>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</si>
  <si>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</si>
  <si>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</si>
  <si>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</si>
  <si>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</si>
  <si>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</si>
  <si>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</si>
  <si>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</si>
  <si>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</si>
  <si>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</si>
  <si>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</si>
  <si>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</si>
  <si>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</si>
  <si>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</si>
  <si>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</si>
  <si>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</si>
  <si>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</si>
  <si>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</si>
  <si>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</si>
  <si>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</si>
  <si>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</si>
  <si>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</si>
  <si>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</si>
  <si>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</si>
  <si>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</si>
  <si>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</si>
  <si>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</si>
  <si>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</si>
  <si>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</si>
  <si>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</si>
  <si>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</si>
  <si>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</si>
  <si>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</si>
  <si>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</si>
  <si>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</si>
  <si>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</si>
  <si>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</si>
  <si>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</si>
  <si>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</si>
  <si>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</si>
  <si>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</si>
  <si>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</si>
  <si>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</si>
  <si>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</si>
  <si>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</si>
  <si>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</si>
  <si>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</si>
  <si>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</si>
  <si>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</si>
  <si>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</si>
  <si>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</si>
  <si>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</si>
  <si>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</si>
  <si>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</si>
  <si>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</si>
  <si>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</si>
  <si>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</si>
  <si>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</si>
  <si>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</si>
  <si>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</si>
  <si>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</si>
  <si>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</si>
  <si>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</si>
  <si>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</si>
  <si>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</si>
  <si>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</si>
  <si>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</si>
  <si>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</si>
  <si>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</si>
  <si>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</si>
  <si>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</si>
  <si>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</si>
  <si>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</si>
  <si>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</si>
  <si>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</si>
  <si>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</si>
  <si>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</si>
  <si>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</si>
  <si>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</si>
  <si>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</si>
  <si>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</si>
  <si>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</si>
  <si>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</si>
  <si>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</si>
  <si>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</si>
  <si>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</si>
  <si>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</si>
  <si>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</si>
  <si>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</si>
  <si>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</si>
  <si>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</si>
  <si>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</si>
  <si>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</si>
  <si>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</si>
  <si>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</si>
  <si>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</si>
  <si>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</si>
  <si>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</si>
  <si>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</si>
  <si>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</si>
  <si>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</si>
  <si>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</si>
  <si>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</si>
  <si>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</si>
  <si>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</si>
  <si>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</si>
  <si>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</si>
  <si>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</si>
  <si>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</si>
  <si>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</si>
  <si>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</si>
  <si>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</si>
  <si>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</si>
  <si>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</si>
  <si>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</si>
  <si>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</si>
  <si>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</si>
  <si>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</si>
  <si>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</si>
  <si>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</si>
  <si>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</si>
  <si>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</si>
  <si>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</si>
  <si>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</si>
  <si>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</si>
  <si>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</si>
  <si>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</si>
  <si>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</si>
  <si>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</si>
  <si>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</si>
  <si>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</si>
  <si>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</si>
  <si>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</si>
  <si>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</si>
  <si>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</si>
  <si>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</si>
  <si>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</si>
  <si>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</si>
  <si>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</si>
  <si>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</si>
  <si>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</si>
  <si>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</si>
  <si>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</si>
  <si>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</si>
  <si>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</si>
  <si>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</si>
  <si>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</si>
  <si>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</si>
  <si>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</si>
  <si>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</si>
  <si>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</si>
  <si>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</si>
  <si>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</si>
  <si>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</si>
  <si>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</si>
  <si>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</si>
  <si>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</si>
  <si>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</si>
  <si>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</si>
  <si>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</si>
  <si>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</si>
  <si>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</si>
  <si>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</si>
  <si>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</si>
  <si>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</si>
  <si>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</si>
  <si>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</si>
  <si>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</si>
  <si>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</si>
  <si>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</si>
  <si>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</si>
  <si>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</si>
  <si>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</si>
  <si>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</si>
  <si>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</si>
  <si>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</si>
  <si>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</si>
  <si>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</si>
  <si>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</si>
  <si>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</si>
  <si>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</si>
  <si>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</si>
  <si>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</si>
  <si>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</si>
  <si>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</si>
  <si>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</si>
  <si>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</si>
  <si>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</si>
  <si>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</si>
  <si>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</si>
  <si>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</si>
  <si>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</si>
  <si>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</si>
  <si>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</si>
  <si>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</si>
  <si>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</si>
  <si>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</si>
  <si>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</si>
  <si>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</si>
  <si>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</si>
  <si>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</si>
  <si>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</si>
  <si>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</si>
  <si>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</si>
  <si>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</si>
  <si>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</si>
  <si>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</si>
  <si>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</si>
  <si>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</si>
  <si>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</si>
  <si>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</si>
  <si>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</si>
  <si>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</si>
  <si>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</si>
  <si>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</si>
  <si>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</si>
  <si>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</si>
  <si>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</si>
  <si>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</si>
  <si>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</si>
  <si>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</si>
  <si>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</si>
  <si>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</si>
  <si>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</si>
  <si>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</si>
  <si>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</si>
  <si>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</si>
  <si>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</si>
  <si>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</si>
  <si>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</si>
  <si>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</si>
  <si>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</si>
  <si>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</si>
  <si>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</si>
  <si>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</si>
  <si>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</si>
  <si>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</si>
  <si>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</si>
  <si>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</si>
  <si>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</si>
  <si>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</si>
  <si>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</si>
  <si>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</si>
  <si>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</si>
  <si>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</si>
  <si>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</si>
  <si>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</si>
  <si>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</si>
  <si>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</si>
  <si>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</si>
  <si>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</si>
  <si>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</si>
  <si>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</si>
  <si>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</si>
  <si>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</si>
  <si>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</si>
  <si>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</si>
  <si>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</si>
  <si>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</si>
  <si>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</si>
  <si>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</si>
  <si>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</si>
  <si>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</si>
  <si>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</si>
  <si>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</si>
  <si>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</si>
  <si>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</si>
  <si>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</si>
  <si>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</si>
  <si>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</si>
  <si>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</si>
  <si>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</si>
  <si>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</si>
  <si>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</si>
  <si>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</si>
  <si>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</si>
  <si>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</si>
  <si>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</si>
  <si>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</si>
  <si>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</si>
  <si>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</si>
  <si>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</si>
  <si>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</si>
  <si>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</si>
  <si>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</si>
  <si>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</si>
  <si>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</si>
  <si>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</si>
  <si>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</si>
  <si>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</si>
  <si>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</si>
  <si>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</si>
  <si>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</si>
  <si>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</si>
  <si>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</si>
  <si>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</si>
  <si>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</si>
  <si>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</si>
  <si>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</si>
  <si>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</si>
  <si>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</si>
  <si>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</si>
  <si>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</si>
  <si>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</si>
  <si>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</si>
  <si>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</si>
  <si>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</si>
  <si>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</si>
  <si>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</si>
  <si>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</si>
  <si>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</si>
  <si>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</si>
  <si>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</si>
  <si>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</si>
  <si>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</si>
  <si>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</si>
  <si>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</si>
  <si>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</si>
  <si>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</si>
  <si>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</si>
  <si>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</si>
  <si>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</si>
  <si>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</si>
  <si>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</si>
  <si>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</si>
  <si>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</si>
  <si>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</si>
  <si>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</si>
  <si>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</si>
  <si>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</si>
  <si>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</si>
  <si>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</si>
  <si>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</si>
  <si>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</si>
  <si>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</si>
  <si>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</si>
  <si>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</si>
  <si>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</si>
  <si>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</si>
  <si>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</si>
  <si>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</si>
  <si>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</si>
  <si>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</si>
  <si>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</si>
  <si>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</si>
  <si>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</si>
  <si>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</si>
  <si>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</si>
  <si>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</si>
  <si>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</si>
  <si>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</si>
  <si>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</si>
  <si>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</si>
  <si>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</si>
  <si>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</si>
  <si>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</si>
  <si>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</si>
  <si>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</si>
  <si>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</si>
  <si>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</si>
  <si>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</si>
  <si>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</si>
  <si>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</si>
  <si>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</si>
  <si>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</si>
  <si>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</si>
  <si>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</si>
  <si>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</si>
  <si>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</si>
  <si>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</si>
  <si>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</si>
  <si>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</si>
  <si>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</si>
  <si>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</si>
  <si>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</si>
  <si>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</si>
  <si>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</si>
  <si>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</si>
  <si>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</si>
  <si>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</si>
  <si>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</si>
  <si>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</si>
  <si>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</si>
  <si>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</si>
  <si>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</si>
  <si>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</si>
  <si>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</si>
  <si>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</si>
  <si>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</si>
  <si>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</si>
  <si>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</si>
  <si>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</si>
  <si>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</si>
  <si>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</si>
  <si>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</si>
  <si>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</si>
  <si>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</si>
  <si>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</si>
  <si>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</si>
  <si>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</si>
  <si>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</si>
  <si>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</si>
  <si>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</si>
  <si>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</si>
  <si>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</si>
  <si>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</si>
  <si>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</si>
  <si>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</si>
  <si>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</si>
  <si>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</si>
  <si>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</si>
  <si>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</si>
  <si>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</si>
  <si>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</si>
  <si>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</si>
  <si>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</si>
  <si>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</si>
  <si>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</si>
  <si>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</si>
  <si>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</si>
  <si>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</si>
  <si>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</si>
  <si>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</si>
  <si>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</si>
  <si>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</si>
  <si>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</si>
  <si>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</si>
  <si>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</si>
  <si>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</si>
  <si>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</si>
  <si>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</si>
  <si>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</si>
  <si>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</si>
  <si>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</si>
  <si>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</si>
  <si>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</si>
  <si>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</si>
  <si>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</si>
  <si>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</si>
  <si>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</si>
  <si>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</si>
  <si>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</si>
  <si>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</si>
  <si>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</si>
  <si>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</si>
  <si>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</si>
  <si>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</si>
  <si>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</si>
  <si>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</si>
  <si>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</si>
  <si>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</si>
  <si>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</si>
  <si>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</si>
  <si>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</si>
  <si>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</si>
  <si>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</si>
  <si>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</si>
  <si>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</si>
  <si>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</si>
  <si>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</si>
  <si>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</si>
  <si>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</si>
  <si>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</si>
  <si>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</si>
  <si>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</si>
  <si>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</si>
  <si>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</si>
  <si>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</si>
  <si>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</si>
  <si>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</si>
  <si>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</si>
  <si>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</si>
  <si>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</si>
  <si>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</si>
  <si>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</si>
  <si>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</si>
  <si>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</si>
  <si>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</si>
  <si>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</si>
  <si>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</si>
  <si>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</si>
  <si>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</si>
  <si>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</si>
  <si>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</si>
  <si>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</si>
  <si>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</si>
  <si>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</si>
  <si>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</si>
  <si>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</si>
  <si>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</si>
  <si>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</si>
  <si>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</si>
  <si>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</si>
  <si>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</si>
  <si>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</si>
  <si>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</si>
  <si>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</si>
  <si>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</si>
  <si>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</si>
  <si>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</si>
  <si>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</si>
  <si>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</si>
  <si>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</si>
  <si>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</si>
  <si>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</si>
  <si>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</si>
  <si>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</si>
  <si>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</si>
  <si>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</si>
  <si>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</si>
  <si>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</si>
  <si>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</si>
  <si>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</si>
  <si>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</si>
  <si>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</si>
  <si>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</si>
  <si>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</si>
  <si>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</si>
  <si>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</si>
  <si>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</si>
  <si>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</si>
  <si>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</si>
  <si>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</si>
  <si>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</si>
  <si>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</si>
  <si>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</si>
  <si>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</si>
  <si>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</si>
  <si>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</si>
  <si>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</si>
  <si>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</si>
  <si>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</si>
  <si>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</si>
  <si>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</si>
  <si>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</si>
  <si>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</si>
  <si>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</si>
  <si>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</si>
  <si>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</si>
  <si>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</si>
  <si>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</si>
  <si>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</si>
  <si>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</si>
  <si>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</si>
  <si>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</si>
  <si>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</si>
  <si>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</si>
  <si>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</si>
  <si>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</si>
  <si>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</si>
  <si>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</si>
  <si>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</si>
  <si>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</si>
  <si>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</si>
  <si>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</si>
  <si>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</si>
  <si>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</si>
  <si>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</si>
  <si>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</si>
  <si>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</si>
  <si>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</si>
  <si>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</si>
  <si>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</si>
  <si>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</si>
  <si>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</si>
  <si>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</si>
  <si>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</si>
  <si>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</si>
  <si>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</si>
  <si>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</si>
  <si>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</si>
  <si>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</si>
  <si>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</si>
  <si>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</si>
  <si>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</si>
  <si>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</si>
  <si>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</si>
  <si>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</si>
  <si>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</si>
  <si>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</si>
  <si>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</si>
  <si>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</si>
  <si>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</si>
  <si>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</si>
  <si>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</si>
  <si>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</si>
  <si>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</si>
  <si>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</si>
  <si>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</si>
  <si>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</si>
  <si>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</si>
  <si>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</si>
  <si>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</si>
  <si>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</si>
  <si>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</si>
  <si>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</si>
  <si>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</si>
  <si>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</si>
  <si>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</si>
  <si>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</si>
  <si>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</si>
  <si>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</si>
  <si>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</si>
  <si>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</si>
  <si>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</si>
  <si>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</si>
  <si>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</si>
  <si>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</si>
  <si>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</si>
  <si>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</si>
  <si>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</si>
  <si>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</si>
  <si>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</si>
  <si>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</si>
  <si>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</si>
  <si>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</si>
  <si>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</si>
  <si>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</si>
  <si>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</si>
  <si>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</si>
  <si>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</si>
  <si>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</si>
  <si>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</si>
  <si>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</si>
  <si>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</si>
  <si>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</si>
  <si>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</si>
  <si>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</si>
  <si>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</si>
  <si>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</si>
  <si>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</si>
  <si>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</si>
  <si>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</si>
  <si>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</si>
  <si>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</si>
  <si>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</si>
  <si>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</si>
  <si>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</si>
  <si>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</si>
  <si>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</si>
  <si>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</si>
  <si>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</si>
  <si>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</si>
  <si>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</si>
  <si>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</si>
  <si>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</si>
  <si>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</si>
  <si>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</si>
  <si>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</si>
  <si>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</si>
  <si>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</si>
  <si>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</si>
  <si>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</si>
  <si>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</si>
  <si>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</si>
  <si>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</si>
  <si>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</si>
  <si>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</si>
  <si>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</si>
  <si>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</si>
  <si>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</si>
  <si>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</si>
  <si>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</si>
  <si>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</si>
  <si>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</si>
  <si>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</si>
  <si>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</si>
  <si>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</si>
  <si>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</si>
  <si>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</si>
  <si>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</si>
  <si>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</si>
  <si>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</si>
  <si>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</si>
  <si>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</si>
  <si>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</si>
  <si>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</si>
  <si>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</si>
  <si>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</si>
  <si>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</si>
  <si>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</si>
  <si>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</si>
  <si>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</si>
  <si>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</si>
  <si>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</si>
  <si>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</si>
  <si>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</si>
  <si>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</si>
  <si>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</si>
  <si>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</si>
  <si>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</si>
  <si>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</si>
  <si>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</si>
  <si>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</si>
  <si>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</si>
  <si>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</si>
  <si>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</si>
  <si>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</si>
  <si>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</si>
  <si>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</si>
  <si>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</si>
  <si>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</si>
  <si>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</si>
  <si>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</si>
  <si>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</si>
  <si>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</si>
  <si>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</si>
  <si>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</si>
  <si>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</si>
  <si>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</si>
  <si>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</si>
  <si>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</si>
  <si>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</si>
  <si>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</si>
  <si>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</si>
  <si>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</si>
  <si>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</si>
  <si>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</si>
  <si>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</si>
  <si>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</si>
  <si>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</si>
  <si>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</si>
  <si>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</si>
  <si>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</si>
  <si>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</si>
  <si>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</si>
  <si>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</si>
  <si>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</si>
  <si>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</si>
  <si>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</si>
  <si>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</si>
  <si>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</si>
  <si>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</si>
  <si>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</si>
  <si>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</si>
  <si>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</si>
  <si>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</si>
  <si>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</si>
  <si>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</si>
  <si>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</si>
  <si>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</si>
  <si>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</si>
  <si>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</si>
  <si>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</si>
  <si>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</si>
  <si>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</si>
  <si>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</si>
  <si>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</si>
  <si>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</si>
  <si>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</si>
  <si>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</si>
  <si>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</si>
  <si>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</si>
  <si>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</si>
  <si>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</si>
  <si>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</si>
  <si>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</si>
  <si>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</si>
  <si>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</si>
  <si>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</si>
  <si>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</si>
  <si>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</si>
  <si>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</si>
  <si>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</si>
  <si>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</si>
  <si>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</si>
  <si>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</si>
  <si>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</si>
  <si>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</si>
  <si>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</si>
  <si>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</si>
  <si>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</si>
  <si>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</si>
  <si>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</si>
  <si>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</si>
  <si>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</si>
  <si>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</si>
  <si>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</si>
  <si>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</si>
  <si>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</si>
  <si>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</si>
  <si>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</si>
  <si>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</si>
  <si>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</si>
  <si>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</si>
  <si>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</si>
  <si>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</si>
  <si>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</si>
  <si>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</si>
  <si>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</si>
  <si>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</si>
  <si>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</si>
  <si>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</si>
  <si>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</si>
  <si>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</si>
  <si>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</si>
  <si>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</si>
  <si>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</si>
  <si>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</si>
  <si>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</si>
  <si>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</si>
  <si>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</si>
  <si>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</si>
  <si>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</si>
  <si>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</si>
  <si>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</si>
  <si>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</si>
  <si>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</si>
  <si>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</si>
  <si>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</si>
  <si>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</si>
  <si>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</si>
  <si>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</si>
  <si>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</si>
  <si>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</si>
  <si>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</si>
  <si>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</si>
  <si>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</si>
  <si>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</si>
  <si>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</si>
  <si>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</si>
  <si>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</si>
  <si>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</si>
  <si>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</si>
  <si>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</si>
  <si>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</si>
  <si>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</si>
  <si>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</si>
  <si>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</si>
  <si>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</si>
  <si>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</si>
  <si>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</si>
  <si>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</si>
  <si>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</si>
  <si>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</si>
  <si>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</si>
  <si>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</si>
  <si>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</si>
  <si>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</si>
  <si>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</si>
  <si>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</si>
  <si>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</si>
  <si>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</si>
  <si>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</si>
  <si>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</si>
  <si>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</si>
  <si>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</si>
  <si>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</si>
  <si>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</si>
  <si>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</si>
  <si>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</si>
  <si>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</si>
  <si>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</si>
  <si>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</si>
  <si>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</si>
  <si>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</si>
  <si>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</si>
  <si>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</si>
  <si>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</si>
  <si>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</si>
  <si>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</si>
  <si>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</si>
  <si>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</si>
  <si>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</si>
  <si>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</si>
  <si>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</si>
  <si>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</si>
  <si>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</si>
  <si>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</si>
  <si>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</si>
  <si>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</si>
  <si>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</si>
  <si>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</si>
  <si>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</si>
  <si>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</si>
  <si>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</si>
  <si>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</si>
  <si>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</si>
  <si>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</si>
  <si>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</si>
  <si>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</si>
  <si>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</si>
  <si>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</si>
  <si>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</si>
  <si>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</si>
  <si>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</si>
  <si>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</si>
  <si>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</si>
  <si>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</si>
  <si>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</si>
  <si>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</si>
  <si>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</si>
  <si>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</si>
  <si>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</si>
  <si>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</si>
  <si>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</si>
  <si>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</si>
  <si>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</si>
  <si>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</si>
  <si>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</si>
  <si>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</si>
  <si>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</si>
  <si>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</si>
  <si>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</si>
  <si>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</si>
  <si>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</si>
  <si>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</si>
  <si>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</si>
  <si>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</si>
  <si>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</si>
  <si>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</si>
  <si>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</si>
  <si>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</si>
  <si>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</si>
  <si>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</si>
  <si>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</si>
  <si>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</si>
  <si>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</si>
  <si>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</si>
  <si>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</si>
  <si>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</si>
  <si>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</si>
  <si>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</si>
  <si>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</si>
  <si>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</si>
  <si>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</si>
  <si>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</si>
  <si>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</si>
  <si>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</si>
  <si>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</si>
  <si>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</si>
  <si>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</si>
  <si>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</si>
  <si>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</si>
  <si>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</si>
  <si>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</si>
  <si>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</si>
  <si>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</si>
  <si>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</si>
  <si>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</si>
  <si>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</si>
  <si>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</si>
  <si>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</si>
  <si>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</si>
  <si>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</si>
  <si>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</si>
  <si>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</si>
  <si>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</si>
  <si>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</si>
  <si>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</si>
  <si>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</si>
  <si>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</si>
  <si>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</si>
  <si>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</si>
  <si>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</si>
  <si>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</si>
  <si>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</si>
  <si>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</si>
  <si>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</si>
  <si>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</si>
  <si>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</si>
  <si>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</si>
  <si>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</si>
  <si>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</si>
  <si>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</si>
  <si>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</si>
  <si>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</si>
  <si>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</si>
  <si>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</si>
  <si>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</si>
  <si>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</si>
  <si>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</si>
  <si>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</si>
  <si>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</si>
  <si>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</si>
  <si>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</si>
  <si>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</si>
  <si>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</si>
  <si>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</si>
  <si>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</si>
  <si>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</si>
  <si>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</si>
  <si>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</si>
  <si>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</si>
  <si>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</si>
  <si>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</si>
  <si>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</si>
  <si>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</si>
  <si>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</si>
  <si>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</si>
  <si>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</si>
  <si>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</si>
  <si>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</si>
  <si>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</si>
  <si>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</si>
  <si>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</si>
  <si>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</si>
  <si>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</si>
  <si>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</si>
  <si>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</si>
  <si>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</si>
  <si>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</si>
  <si>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</si>
  <si>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</si>
  <si>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</si>
  <si>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</si>
  <si>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</si>
  <si>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</si>
  <si>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</si>
  <si>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</si>
  <si>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</si>
  <si>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</si>
  <si>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</si>
  <si>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</si>
  <si>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</si>
  <si>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</si>
  <si>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</si>
  <si>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</si>
  <si>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</si>
  <si>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</si>
  <si>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</si>
  <si>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</si>
  <si>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</si>
  <si>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</si>
  <si>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</si>
  <si>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</si>
  <si>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</si>
  <si>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</si>
  <si>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</si>
  <si>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</si>
  <si>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</si>
  <si>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</si>
  <si>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</si>
  <si>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</si>
  <si>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</si>
  <si>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</si>
  <si>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</si>
  <si>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</si>
  <si>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</si>
  <si>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</si>
  <si>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</si>
  <si>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</si>
  <si>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</si>
  <si>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</si>
  <si>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</si>
  <si>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</si>
  <si>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</si>
  <si>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</si>
  <si>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</si>
  <si>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</si>
  <si>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</si>
  <si>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</si>
  <si>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</si>
  <si>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</si>
  <si>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</si>
  <si>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</si>
  <si>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</si>
  <si>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</si>
  <si>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</si>
  <si>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</si>
  <si>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</si>
  <si>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</si>
  <si>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</si>
  <si>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</si>
  <si>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</si>
  <si>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</si>
  <si>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</si>
  <si>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</si>
  <si>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</si>
  <si>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</si>
  <si>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</si>
  <si>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</si>
  <si>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</si>
  <si>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</si>
  <si>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</si>
  <si>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</si>
  <si>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</si>
  <si>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</si>
  <si>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</si>
  <si>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</si>
  <si>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</si>
  <si>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</si>
  <si>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</si>
  <si>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</si>
  <si>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</si>
  <si>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</si>
  <si>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</si>
  <si>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</si>
  <si>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</si>
  <si>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</si>
  <si>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</si>
  <si>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</si>
  <si>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</si>
  <si>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</si>
  <si>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</si>
  <si>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</si>
  <si>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</si>
  <si>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</si>
  <si>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</si>
  <si>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</si>
  <si>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</si>
  <si>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</si>
  <si>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</si>
  <si>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</si>
  <si>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</si>
  <si>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</si>
  <si>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</si>
  <si>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</si>
  <si>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</si>
  <si>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</si>
  <si>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</si>
  <si>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</si>
  <si>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</si>
  <si>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</si>
  <si>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</si>
  <si>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</si>
  <si>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</si>
  <si>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</si>
  <si>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</si>
  <si>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</si>
  <si>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</si>
  <si>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</si>
  <si>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</si>
  <si>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</si>
  <si>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</si>
  <si>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</si>
  <si>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</si>
  <si>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</si>
  <si>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</si>
  <si>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</si>
  <si>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</si>
  <si>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</si>
  <si>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</si>
  <si>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</si>
  <si>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</si>
  <si>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</si>
  <si>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</si>
  <si>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</si>
  <si>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</si>
  <si>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</si>
  <si>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</si>
  <si>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</si>
  <si>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</si>
  <si>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</si>
  <si>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</si>
  <si>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</si>
  <si>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</si>
  <si>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</si>
  <si>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</si>
  <si>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</si>
  <si>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</si>
  <si>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</si>
  <si>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</si>
  <si>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</si>
  <si>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</si>
  <si>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</si>
  <si>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</si>
  <si>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</si>
  <si>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</si>
  <si>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</si>
  <si>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</si>
  <si>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</si>
  <si>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</si>
  <si>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</si>
  <si>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</si>
  <si>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</si>
  <si>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</si>
  <si>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</si>
  <si>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</si>
  <si>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</si>
  <si>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</si>
  <si>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</si>
  <si>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</si>
  <si>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</si>
  <si>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</si>
  <si>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</si>
  <si>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</si>
  <si>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</si>
  <si>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</si>
  <si>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</si>
  <si>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</si>
  <si>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</si>
  <si>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</si>
  <si>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</si>
  <si>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</si>
  <si>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</si>
  <si>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</si>
  <si>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</si>
  <si>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</si>
  <si>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</si>
  <si>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</si>
  <si>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</si>
  <si>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</si>
  <si>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</si>
  <si>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</si>
  <si>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</si>
  <si>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</si>
  <si>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</si>
  <si>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</si>
  <si>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</si>
  <si>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</si>
  <si>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</si>
  <si>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</si>
  <si>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</si>
  <si>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</si>
  <si>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</si>
  <si>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</si>
  <si>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</si>
  <si>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</si>
  <si>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</si>
  <si>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</si>
  <si>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</si>
  <si>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</si>
  <si>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</si>
  <si>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</si>
  <si>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</si>
  <si>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</si>
  <si>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</si>
  <si>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</si>
  <si>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</si>
  <si>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</si>
  <si>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</si>
  <si>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</si>
  <si>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</si>
  <si>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</si>
  <si>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</si>
  <si>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</si>
  <si>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</si>
  <si>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</si>
  <si>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</si>
  <si>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</si>
  <si>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</si>
  <si>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</si>
  <si>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</si>
  <si>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</si>
  <si>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</si>
  <si>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</si>
  <si>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</si>
  <si>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</si>
  <si>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</si>
  <si>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</si>
  <si>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</si>
  <si>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</si>
  <si>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</si>
  <si>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</si>
  <si>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</si>
  <si>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</si>
  <si>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</si>
  <si>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</si>
  <si>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</si>
  <si>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</si>
  <si>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</si>
  <si>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</si>
  <si>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</si>
  <si>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</si>
  <si>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</si>
  <si>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</si>
  <si>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</si>
  <si>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</si>
  <si>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</si>
  <si>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</si>
  <si>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</si>
  <si>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</si>
  <si>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</si>
  <si>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</si>
  <si>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</si>
  <si>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</si>
  <si>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</si>
  <si>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</si>
  <si>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</si>
  <si>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</si>
  <si>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</si>
  <si>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</si>
  <si>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</si>
  <si>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</si>
  <si>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</si>
  <si>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</si>
  <si>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</si>
  <si>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</si>
  <si>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</si>
  <si>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</si>
  <si>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</si>
  <si>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</si>
  <si>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</si>
  <si>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</si>
  <si>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</si>
  <si>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</si>
  <si>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</si>
  <si>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</si>
  <si>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</si>
  <si>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</si>
  <si>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</si>
  <si>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</si>
  <si>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</si>
  <si>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</si>
  <si>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</si>
  <si>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</si>
  <si>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</si>
  <si>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</si>
  <si>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</si>
  <si>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</si>
  <si>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</si>
  <si>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</si>
  <si>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</si>
  <si>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</si>
  <si>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</si>
  <si>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</si>
  <si>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</si>
  <si>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</si>
  <si>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</si>
  <si>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</si>
  <si>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</si>
  <si>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</si>
  <si>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</si>
  <si>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</si>
  <si>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</si>
  <si>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</si>
  <si>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</si>
  <si>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</si>
  <si>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</si>
  <si>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</si>
  <si>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</si>
  <si>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</si>
  <si>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</si>
  <si>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</si>
  <si>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</si>
  <si>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</si>
  <si>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</si>
  <si>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</si>
  <si>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</si>
  <si>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</si>
  <si>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</si>
  <si>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</si>
  <si>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</si>
  <si>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</si>
  <si>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</si>
  <si>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</si>
  <si>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</si>
  <si>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</si>
  <si>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</si>
  <si>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</si>
  <si>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</si>
  <si>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</si>
  <si>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</si>
  <si>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</si>
  <si>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</si>
  <si>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</si>
  <si>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</si>
  <si>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</si>
  <si>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</si>
  <si>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</si>
  <si>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</si>
  <si>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</si>
  <si>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</si>
  <si>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</si>
  <si>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</si>
  <si>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</si>
  <si>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</si>
  <si>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</si>
  <si>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</si>
  <si>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</si>
  <si>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</si>
  <si>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</si>
  <si>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</si>
  <si>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</si>
  <si>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</si>
  <si>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</si>
  <si>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</si>
  <si>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</si>
  <si>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</si>
  <si>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</si>
  <si>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</si>
  <si>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</si>
  <si>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</si>
  <si>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</si>
  <si>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</si>
  <si>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</si>
  <si>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</si>
  <si>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</si>
  <si>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</si>
  <si>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</si>
  <si>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</si>
  <si>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</si>
  <si>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</si>
  <si>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</si>
  <si>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</si>
  <si>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</si>
  <si>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</si>
  <si>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</si>
  <si>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</si>
  <si>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</si>
  <si>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</si>
  <si>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</si>
  <si>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</si>
  <si>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</si>
  <si>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</si>
  <si>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</si>
  <si>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</si>
  <si>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</si>
  <si>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</si>
  <si>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</si>
  <si>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</si>
  <si>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</si>
  <si>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</si>
  <si>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</si>
  <si>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</si>
  <si>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</si>
  <si>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</si>
  <si>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</si>
  <si>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</si>
  <si>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</si>
  <si>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</si>
  <si>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</si>
  <si>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</si>
  <si>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</si>
  <si>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</si>
  <si>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</si>
  <si>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</si>
  <si>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</si>
  <si>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</si>
  <si>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</si>
  <si>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</si>
  <si>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</si>
  <si>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</si>
  <si>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</si>
  <si>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</si>
  <si>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</si>
  <si>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</si>
  <si>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</si>
  <si>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</si>
  <si>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</si>
  <si>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</si>
  <si>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</si>
  <si>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</si>
  <si>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</si>
  <si>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</si>
  <si>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</si>
  <si>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</si>
  <si>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</si>
  <si>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</si>
  <si>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</si>
  <si>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</si>
  <si>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</si>
  <si>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</si>
  <si>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</si>
  <si>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</si>
  <si>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</si>
  <si>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</si>
  <si>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</si>
  <si>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</si>
  <si>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</si>
  <si>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</si>
  <si>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</si>
  <si>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</si>
  <si>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</si>
  <si>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</si>
  <si>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</si>
  <si>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</si>
  <si>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</si>
  <si>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</si>
  <si>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</si>
  <si>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</si>
  <si>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</si>
  <si>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</si>
  <si>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</si>
  <si>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</si>
  <si>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</si>
  <si>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</si>
  <si>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</si>
  <si>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</si>
  <si>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</si>
  <si>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</si>
  <si>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</si>
  <si>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</si>
  <si>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</si>
  <si>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</si>
  <si>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</si>
  <si>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</si>
  <si>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</si>
  <si>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</si>
  <si>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</si>
  <si>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</si>
  <si>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</si>
  <si>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</si>
  <si>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</si>
  <si>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</si>
  <si>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</si>
  <si>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</si>
  <si>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</si>
  <si>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</si>
  <si>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</si>
  <si>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</si>
  <si>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</si>
  <si>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</si>
  <si>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</si>
  <si>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</si>
  <si>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</si>
  <si>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</si>
  <si>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</si>
  <si>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</si>
  <si>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</si>
  <si>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</si>
  <si>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</si>
  <si>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</si>
  <si>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</si>
  <si>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</si>
  <si>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</si>
  <si>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</si>
  <si>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</si>
  <si>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</si>
  <si>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</si>
  <si>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</si>
  <si>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</si>
  <si>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</si>
  <si>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</si>
  <si>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</si>
  <si>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</si>
  <si>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</si>
  <si>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</si>
  <si>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</si>
  <si>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</si>
  <si>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</si>
  <si>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</si>
  <si>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</si>
  <si>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</si>
  <si>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</si>
  <si>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</si>
  <si>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</si>
  <si>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</si>
  <si>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</si>
  <si>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</si>
  <si>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</si>
  <si>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</si>
  <si>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</si>
  <si>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</si>
  <si>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</si>
  <si>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</si>
  <si>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</si>
  <si>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</si>
  <si>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</si>
  <si>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</si>
  <si>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</si>
  <si>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</si>
  <si>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</si>
  <si>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</si>
  <si>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</si>
  <si>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</si>
  <si>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</si>
  <si>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</si>
  <si>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</si>
  <si>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</si>
  <si>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</si>
  <si>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</si>
  <si>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</si>
  <si>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</si>
  <si>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</si>
  <si>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</si>
  <si>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</si>
  <si>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</si>
  <si>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</si>
  <si>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</si>
  <si>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</si>
  <si>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</si>
  <si>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</si>
  <si>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</si>
  <si>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</si>
  <si>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</si>
  <si>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</si>
  <si>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</si>
  <si>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</si>
  <si>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</si>
  <si>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</si>
  <si>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</si>
  <si>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</si>
  <si>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</si>
  <si>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</si>
  <si>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</si>
  <si>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</si>
  <si>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</si>
  <si>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</si>
  <si>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</si>
  <si>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</si>
  <si>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</si>
  <si>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</si>
  <si>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</si>
  <si>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</si>
  <si>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</si>
  <si>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</si>
  <si>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</si>
  <si>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</si>
  <si>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</si>
  <si>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</si>
  <si>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</si>
  <si>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</si>
  <si>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</si>
  <si>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</si>
  <si>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</si>
  <si>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</si>
  <si>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</si>
  <si>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</si>
  <si>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</si>
  <si>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</si>
  <si>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</si>
  <si>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</si>
  <si>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</si>
  <si>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</si>
  <si>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</si>
  <si>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</si>
  <si>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</si>
  <si>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</si>
  <si>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</si>
  <si>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</si>
  <si>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</si>
  <si>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</si>
  <si>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</si>
  <si>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</si>
  <si>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</si>
  <si>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</si>
  <si>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</si>
  <si>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</si>
  <si>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</si>
  <si>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</si>
  <si>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</si>
  <si>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</si>
  <si>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</si>
  <si>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</si>
  <si>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</si>
  <si>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</si>
  <si>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</si>
  <si>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</si>
  <si>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</si>
  <si>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</si>
  <si>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</si>
  <si>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</si>
  <si>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</si>
  <si>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</si>
  <si>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</si>
  <si>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</si>
  <si>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</si>
  <si>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</si>
  <si>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</si>
  <si>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</si>
  <si>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</si>
  <si>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</si>
  <si>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</si>
  <si>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</si>
  <si>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</si>
  <si>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</si>
  <si>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</si>
  <si>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</si>
  <si>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</si>
  <si>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</si>
  <si>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</si>
  <si>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</si>
  <si>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</si>
  <si>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</si>
  <si>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</si>
  <si>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</si>
  <si>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</si>
  <si>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</si>
  <si>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</si>
  <si>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</si>
  <si>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</si>
  <si>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</si>
  <si>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</si>
  <si>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</si>
  <si>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</si>
  <si>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</si>
  <si>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</si>
  <si>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</si>
  <si>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</si>
  <si>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</si>
  <si>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</si>
  <si>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</si>
  <si>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</si>
  <si>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</si>
  <si>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</si>
  <si>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</si>
  <si>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</si>
  <si>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</si>
  <si>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</si>
  <si>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</si>
  <si>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</si>
  <si>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</si>
  <si>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</si>
  <si>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</si>
  <si>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</si>
  <si>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</si>
  <si>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</si>
  <si>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</si>
  <si>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</si>
  <si>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</si>
  <si>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</si>
  <si>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</si>
  <si>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</si>
  <si>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</si>
  <si>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</si>
  <si>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</si>
  <si>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</si>
  <si>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</si>
  <si>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</si>
  <si>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</si>
  <si>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</si>
  <si>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</si>
  <si>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</si>
  <si>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</si>
  <si>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</si>
  <si>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</si>
  <si>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</si>
  <si>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</si>
  <si>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</si>
  <si>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</si>
  <si>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</si>
  <si>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</si>
  <si>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</si>
  <si>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</si>
  <si>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</si>
  <si>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</si>
  <si>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</si>
  <si>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</si>
  <si>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</si>
  <si>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</si>
  <si>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</si>
  <si>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</si>
  <si>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</si>
  <si>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</si>
  <si>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</si>
  <si>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</si>
  <si>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</si>
  <si>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</si>
  <si>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</si>
  <si>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</si>
  <si>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</si>
  <si>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</si>
  <si>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</si>
  <si>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</si>
  <si>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</si>
  <si>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</si>
  <si>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</si>
  <si>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</si>
  <si>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</si>
  <si>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</si>
  <si>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</si>
  <si>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</si>
  <si>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</si>
  <si>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</si>
  <si>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</si>
  <si>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</si>
  <si>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</si>
  <si>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</si>
  <si>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</si>
  <si>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</si>
  <si>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</si>
  <si>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</si>
  <si>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</si>
  <si>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</si>
  <si>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</si>
  <si>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</si>
  <si>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</si>
  <si>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</si>
  <si>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</si>
  <si>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</si>
  <si>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</si>
  <si>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</si>
  <si>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</si>
  <si>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</si>
  <si>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</si>
  <si>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</si>
  <si>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</si>
  <si>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</si>
  <si>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</si>
  <si>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</si>
  <si>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</si>
  <si>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</si>
  <si>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</si>
  <si>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</si>
  <si>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</si>
  <si>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</si>
  <si>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</si>
  <si>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</si>
  <si>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</si>
  <si>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</si>
  <si>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</si>
  <si>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</si>
  <si>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</si>
  <si>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</si>
  <si>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</si>
  <si>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</si>
  <si>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</si>
  <si>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</si>
  <si>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</si>
  <si>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</si>
  <si>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</si>
  <si>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</si>
  <si>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</si>
  <si>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</si>
  <si>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</si>
  <si>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</si>
  <si>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</si>
  <si>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</si>
  <si>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</si>
  <si>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</si>
  <si>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</si>
  <si>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</si>
  <si>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</si>
  <si>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</si>
  <si>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</si>
  <si>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</si>
  <si>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</si>
  <si>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</si>
  <si>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</si>
  <si>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</si>
  <si>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</si>
  <si>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</si>
  <si>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</si>
  <si>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</si>
  <si>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</si>
  <si>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</si>
  <si>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</si>
  <si>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</si>
  <si>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</si>
  <si>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</si>
  <si>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</si>
  <si>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</si>
  <si>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</si>
  <si>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</si>
  <si>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</si>
  <si>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</si>
  <si>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</si>
  <si>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</si>
  <si>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</si>
  <si>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</si>
  <si>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</si>
  <si>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</si>
  <si>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</si>
  <si>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</si>
  <si>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</si>
  <si>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</si>
  <si>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</si>
  <si>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</si>
  <si>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</si>
  <si>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</si>
  <si>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</si>
  <si>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</si>
  <si>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</si>
  <si>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</si>
  <si>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</si>
  <si>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</si>
  <si>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</si>
  <si>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</si>
  <si>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</si>
  <si>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</si>
  <si>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</si>
  <si>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</si>
  <si>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</si>
  <si>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</si>
  <si>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</si>
  <si>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</si>
  <si>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</si>
  <si>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</si>
  <si>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</si>
  <si>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</si>
  <si>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</si>
  <si>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</si>
  <si>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</si>
  <si>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</si>
  <si>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</si>
  <si>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</si>
  <si>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</si>
  <si>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</si>
  <si>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</si>
  <si>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</si>
  <si>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</si>
  <si>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</si>
  <si>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</si>
  <si>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</si>
  <si>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</si>
  <si>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</si>
  <si>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</si>
  <si>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</si>
  <si>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</si>
  <si>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</si>
  <si>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</si>
  <si>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</si>
  <si>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</si>
  <si>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</si>
  <si>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</si>
  <si>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</si>
  <si>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</si>
  <si>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</si>
  <si>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</si>
  <si>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</si>
  <si>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</si>
  <si>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</si>
  <si>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</si>
  <si>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</si>
  <si>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</si>
  <si>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</si>
  <si>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</si>
  <si>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</si>
  <si>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</si>
  <si>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</si>
  <si>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</si>
  <si>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</si>
  <si>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</si>
  <si>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</si>
  <si>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</si>
  <si>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</si>
  <si>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</si>
  <si>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</si>
  <si>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</si>
  <si>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</si>
  <si>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</si>
  <si>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</si>
  <si>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</si>
  <si>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</si>
  <si>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</si>
  <si>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</si>
  <si>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</si>
  <si>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</si>
  <si>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</si>
  <si>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</si>
  <si>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</si>
  <si>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</si>
  <si>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</si>
  <si>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</si>
  <si>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</si>
  <si>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</si>
  <si>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</si>
  <si>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</si>
  <si>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</si>
  <si>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</si>
  <si>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</si>
  <si>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</si>
  <si>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</si>
  <si>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</si>
  <si>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</si>
  <si>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</si>
  <si>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</si>
  <si>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</si>
  <si>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</si>
  <si>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</si>
  <si>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</si>
  <si>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</si>
  <si>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</si>
  <si>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</si>
  <si>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</si>
  <si>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</si>
  <si>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</si>
  <si>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</si>
  <si>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</si>
  <si>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</si>
  <si>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</si>
  <si>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</si>
  <si>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</si>
  <si>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</si>
  <si>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</si>
  <si>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</si>
  <si>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</si>
  <si>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</si>
  <si>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</si>
  <si>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</si>
  <si>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</si>
  <si>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</si>
  <si>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</si>
  <si>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</si>
  <si>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</si>
  <si>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</si>
  <si>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</si>
  <si>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</si>
  <si>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</si>
  <si>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</si>
  <si>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</si>
  <si>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</si>
  <si>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</si>
  <si>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</si>
  <si>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</si>
  <si>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</si>
  <si>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</si>
  <si>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</si>
  <si>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</si>
  <si>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</si>
  <si>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</si>
  <si>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</si>
  <si>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</si>
  <si>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</si>
  <si>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</si>
  <si>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</si>
  <si>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</si>
  <si>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</si>
  <si>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</si>
  <si>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</si>
  <si>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</si>
  <si>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</si>
  <si>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</si>
  <si>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</si>
  <si>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</si>
  <si>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</si>
  <si>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</si>
  <si>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</si>
  <si>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</si>
  <si>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</si>
  <si>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</si>
  <si>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</si>
  <si>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</si>
  <si>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</si>
  <si>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</si>
  <si>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</si>
  <si>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</si>
  <si>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</si>
  <si>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</si>
  <si>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</si>
  <si>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</si>
  <si>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</si>
  <si>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</si>
  <si>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</si>
  <si>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</si>
  <si>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</si>
  <si>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</si>
  <si>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</si>
  <si>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</si>
  <si>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</si>
  <si>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</si>
  <si>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</si>
  <si>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</si>
  <si>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</si>
  <si>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</si>
  <si>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</si>
  <si>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</si>
  <si>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</si>
  <si>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</si>
  <si>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</si>
  <si>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</si>
  <si>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</si>
  <si>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</si>
  <si>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</si>
  <si>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</si>
  <si>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</si>
  <si>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</si>
  <si>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</si>
  <si>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</si>
  <si>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</si>
  <si>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</si>
  <si>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</si>
  <si>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</si>
  <si>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</si>
  <si>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</si>
  <si>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</si>
  <si>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</si>
  <si>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</si>
  <si>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</si>
  <si>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</si>
  <si>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</si>
  <si>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</si>
  <si>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</si>
  <si>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</si>
  <si>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</si>
  <si>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</si>
  <si>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</si>
  <si>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</si>
  <si>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</si>
  <si>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</si>
  <si>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</si>
  <si>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</si>
  <si>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</si>
  <si>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</si>
  <si>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</si>
  <si>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</si>
  <si>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</si>
  <si>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</si>
  <si>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</si>
  <si>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</si>
  <si>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</si>
  <si>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</si>
  <si>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</si>
  <si>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</si>
  <si>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</si>
  <si>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</si>
  <si>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</si>
  <si>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</si>
  <si>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</si>
  <si>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</si>
  <si>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</si>
  <si>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</si>
  <si>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</si>
  <si>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</si>
  <si>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</si>
  <si>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</si>
  <si>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</si>
  <si>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</si>
  <si>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</si>
  <si>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</si>
  <si>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</si>
  <si>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</si>
  <si>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</si>
  <si>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</si>
  <si>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</si>
  <si>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</si>
  <si>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</si>
  <si>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</si>
  <si>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</si>
  <si>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</si>
  <si>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</si>
  <si>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</si>
  <si>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</si>
  <si>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</si>
  <si>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</si>
  <si>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</si>
  <si>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</si>
  <si>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</si>
  <si>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</si>
  <si>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</si>
  <si>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</si>
  <si>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</si>
  <si>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</si>
  <si>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</si>
  <si>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</si>
  <si>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</si>
  <si>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</si>
  <si>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</si>
  <si>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</si>
  <si>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</si>
  <si>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</si>
  <si>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</si>
  <si>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</si>
  <si>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</si>
  <si>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</si>
  <si>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</si>
  <si>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</si>
  <si>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</si>
  <si>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</si>
  <si>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</si>
  <si>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</si>
  <si>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</si>
  <si>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</si>
  <si>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</si>
  <si>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</si>
  <si>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</si>
  <si>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</si>
  <si>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</si>
  <si>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</si>
  <si>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</si>
  <si>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</si>
  <si>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</si>
  <si>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</si>
  <si>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</si>
  <si>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</si>
  <si>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</si>
  <si>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</si>
  <si>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</si>
  <si>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</si>
  <si>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</si>
  <si>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</si>
  <si>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</si>
  <si>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</si>
  <si>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</si>
  <si>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</si>
  <si>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</si>
  <si>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</si>
  <si>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</si>
  <si>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</si>
  <si>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</si>
  <si>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</si>
  <si>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</si>
  <si>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</si>
  <si>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</si>
  <si>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</si>
  <si>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</si>
  <si>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</si>
  <si>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</si>
  <si>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</si>
  <si>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</si>
  <si>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</si>
  <si>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</si>
  <si>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</si>
  <si>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</si>
  <si>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</si>
  <si>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</si>
  <si>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</si>
  <si>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</si>
  <si>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</si>
  <si>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</si>
  <si>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</si>
  <si>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</si>
  <si>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</si>
  <si>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</si>
  <si>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</si>
  <si>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</si>
  <si>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</si>
  <si>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</si>
  <si>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</si>
  <si>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</si>
  <si>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</si>
  <si>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</si>
  <si>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</si>
  <si>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</si>
  <si>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</si>
  <si>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</si>
  <si>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</si>
  <si>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</si>
  <si>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</si>
  <si>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</si>
  <si>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</si>
  <si>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</si>
  <si>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</si>
  <si>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</si>
  <si>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</si>
  <si>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</si>
  <si>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</si>
  <si>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</si>
  <si>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</si>
  <si>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</si>
  <si>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</si>
  <si>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</si>
  <si>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</si>
  <si>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</si>
  <si>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</si>
  <si>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</si>
  <si>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</si>
  <si>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</si>
  <si>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</si>
  <si>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</si>
  <si>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</si>
  <si>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</si>
  <si>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</si>
  <si>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</si>
  <si>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</si>
  <si>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</si>
  <si>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</si>
  <si>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</si>
  <si>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</si>
  <si>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</si>
  <si>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</si>
  <si>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</si>
  <si>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</si>
  <si>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</si>
  <si>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</si>
  <si>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</si>
  <si>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</si>
  <si>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</si>
  <si>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</si>
  <si>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</si>
  <si>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</si>
  <si>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</si>
  <si>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</si>
  <si>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</si>
  <si>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</si>
  <si>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</si>
  <si>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</si>
  <si>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</si>
  <si>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</si>
  <si>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</si>
  <si>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</si>
  <si>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</si>
  <si>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</si>
  <si>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</si>
  <si>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</si>
  <si>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</si>
  <si>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</si>
  <si>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</si>
  <si>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</si>
  <si>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</si>
  <si>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</si>
  <si>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</si>
  <si>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</si>
  <si>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</si>
  <si>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</si>
  <si>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</si>
  <si>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</si>
  <si>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</si>
  <si>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</si>
  <si>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</si>
  <si>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</si>
  <si>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</si>
  <si>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</si>
  <si>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</si>
  <si>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</si>
  <si>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</si>
  <si>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</si>
  <si>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</si>
  <si>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</si>
  <si>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</si>
  <si>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</si>
  <si>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</si>
  <si>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</si>
  <si>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</si>
  <si>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</si>
  <si>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</si>
  <si>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</si>
  <si>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</si>
  <si>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</si>
  <si>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</si>
  <si>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</si>
  <si>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</si>
  <si>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</si>
  <si>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</si>
  <si>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</si>
  <si>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</si>
  <si>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</si>
  <si>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</si>
  <si>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</si>
  <si>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</si>
  <si>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</si>
  <si>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</si>
  <si>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</si>
  <si>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</si>
  <si>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</si>
  <si>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</si>
  <si>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</si>
  <si>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</si>
  <si>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</si>
  <si>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</si>
  <si>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</si>
  <si>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</si>
  <si>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</si>
  <si>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</si>
  <si>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</si>
  <si>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</si>
  <si>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</si>
  <si>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</si>
  <si>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</si>
  <si>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</si>
  <si>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</si>
  <si>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</si>
  <si>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</si>
  <si>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</si>
  <si>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</si>
  <si>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</si>
  <si>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</si>
  <si>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</si>
  <si>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</si>
  <si>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</si>
  <si>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</si>
  <si>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</si>
  <si>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</si>
  <si>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</si>
  <si>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</si>
  <si>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</si>
  <si>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</si>
  <si>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</si>
  <si>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</si>
  <si>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</si>
  <si>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</si>
  <si>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</si>
  <si>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</si>
  <si>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</si>
  <si>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</si>
  <si>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</si>
  <si>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</si>
  <si>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</si>
  <si>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</si>
  <si>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</si>
  <si>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</si>
  <si>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</si>
  <si>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</si>
  <si>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</si>
  <si>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</si>
  <si>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</si>
  <si>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</si>
  <si>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</si>
  <si>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</si>
  <si>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</si>
  <si>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</si>
  <si>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</si>
  <si>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</si>
  <si>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</si>
  <si>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</si>
  <si>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</si>
  <si>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</si>
  <si>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</si>
  <si>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</si>
  <si>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</si>
  <si>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</si>
  <si>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</si>
  <si>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</si>
  <si>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</si>
  <si>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</si>
  <si>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</si>
  <si>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</si>
  <si>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</si>
  <si>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</si>
  <si>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</si>
  <si>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</si>
  <si>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</si>
  <si>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</si>
  <si>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</si>
  <si>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</si>
  <si>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</si>
  <si>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</si>
  <si>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</si>
  <si>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</si>
  <si>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</si>
  <si>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</si>
  <si>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</si>
  <si>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</si>
  <si>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</si>
  <si>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</si>
  <si>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</si>
  <si>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</si>
  <si>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</si>
  <si>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</si>
  <si>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</si>
  <si>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</si>
  <si>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</si>
  <si>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</si>
  <si>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</si>
  <si>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</si>
  <si>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</si>
  <si>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</si>
  <si>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</si>
  <si>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</si>
  <si>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</si>
  <si>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</si>
  <si>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</si>
  <si>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</si>
  <si>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</si>
  <si>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</si>
  <si>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</si>
  <si>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</si>
  <si>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</si>
  <si>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</si>
  <si>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</si>
  <si>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</si>
  <si>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</si>
  <si>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</si>
  <si>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</si>
  <si>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</si>
  <si>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</si>
  <si>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</si>
  <si>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</si>
  <si>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</si>
  <si>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</si>
  <si>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</si>
  <si>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</si>
  <si>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</si>
  <si>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</si>
  <si>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</si>
  <si>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</si>
  <si>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</si>
  <si>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</si>
  <si>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</si>
  <si>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</si>
  <si>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</si>
  <si>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</si>
  <si>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</si>
  <si>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</si>
  <si>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</si>
  <si>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</si>
  <si>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</si>
  <si>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</si>
  <si>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</si>
  <si>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</si>
  <si>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</si>
  <si>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</si>
  <si>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</si>
  <si>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</si>
  <si>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</si>
  <si>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</si>
  <si>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</si>
  <si>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</si>
  <si>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</si>
  <si>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</si>
  <si>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</si>
  <si>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</si>
  <si>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</si>
  <si>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</si>
  <si>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</si>
  <si>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</si>
  <si>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</si>
  <si>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</si>
  <si>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</si>
  <si>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</si>
  <si>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</si>
  <si>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</si>
  <si>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</si>
  <si>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</si>
  <si>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</si>
  <si>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</si>
  <si>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</si>
  <si>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</si>
  <si>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</si>
  <si>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</si>
  <si>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</si>
  <si>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</si>
  <si>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</si>
  <si>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</si>
  <si>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</si>
  <si>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</si>
  <si>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</si>
  <si>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</si>
  <si>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</si>
  <si>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</si>
  <si>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</si>
  <si>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</si>
  <si>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</si>
  <si>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</si>
  <si>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</si>
  <si>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</si>
  <si>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</si>
  <si>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</si>
  <si>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</si>
  <si>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</si>
  <si>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</si>
  <si>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</si>
  <si>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</si>
  <si>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</si>
  <si>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</si>
  <si>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</si>
  <si>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</si>
  <si>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</si>
  <si>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</si>
  <si>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</si>
  <si>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</si>
  <si>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</si>
  <si>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</si>
  <si>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</si>
  <si>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</si>
  <si>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</si>
  <si>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</si>
  <si>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</si>
  <si>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</si>
  <si>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</si>
  <si>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</si>
  <si>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</si>
  <si>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</si>
  <si>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</si>
  <si>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</si>
  <si>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</si>
  <si>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</si>
  <si>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</si>
  <si>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</si>
  <si>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</si>
  <si>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</si>
  <si>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</si>
  <si>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</si>
  <si>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</si>
  <si>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</si>
  <si>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</si>
  <si>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</si>
  <si>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</si>
  <si>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</si>
  <si>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</si>
  <si>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</si>
  <si>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</si>
  <si>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</si>
  <si>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</si>
  <si>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</si>
  <si>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</si>
  <si>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</si>
  <si>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</si>
  <si>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</si>
  <si>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</si>
  <si>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</si>
  <si>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</si>
  <si>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</si>
  <si>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</si>
  <si>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</si>
  <si>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</si>
  <si>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</si>
  <si>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</si>
  <si>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</si>
  <si>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</si>
  <si>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</si>
  <si>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</si>
  <si>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</si>
  <si>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</si>
  <si>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</si>
  <si>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</si>
  <si>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</si>
  <si>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</si>
  <si>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</si>
  <si>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</si>
  <si>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</si>
  <si>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</si>
  <si>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</si>
  <si>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</si>
  <si>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</si>
  <si>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</si>
  <si>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</si>
  <si>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</si>
  <si>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</si>
  <si>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</si>
  <si>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</si>
  <si>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</si>
  <si>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</si>
  <si>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</si>
  <si>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</si>
  <si>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</si>
  <si>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</si>
  <si>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</si>
  <si>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</si>
  <si>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</si>
  <si>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</si>
  <si>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</si>
  <si>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</si>
  <si>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</si>
  <si>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</si>
  <si>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</si>
  <si>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</si>
  <si>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</si>
  <si>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</si>
  <si>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</si>
  <si>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</si>
  <si>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</si>
  <si>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</si>
  <si>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</si>
  <si>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</si>
  <si>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</si>
  <si>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</si>
  <si>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</si>
  <si>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</si>
  <si>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</si>
  <si>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</si>
  <si>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</si>
  <si>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</si>
  <si>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</si>
  <si>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</si>
  <si>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</si>
  <si>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</si>
  <si>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</si>
  <si>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</si>
  <si>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</si>
  <si>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</si>
  <si>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</si>
  <si>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</si>
  <si>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</si>
  <si>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</si>
  <si>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</si>
  <si>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</si>
  <si>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</si>
  <si>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</si>
  <si>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</si>
  <si>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</si>
  <si>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</si>
  <si>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</si>
  <si>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</si>
  <si>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</si>
  <si>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</si>
  <si>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</si>
  <si>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</si>
  <si>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</si>
  <si>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</si>
  <si>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</si>
  <si>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</si>
  <si>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</si>
  <si>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</si>
  <si>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</si>
  <si>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</si>
  <si>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</si>
  <si>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</si>
  <si>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</si>
  <si>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</si>
  <si>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</si>
  <si>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</si>
  <si>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</si>
  <si>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</si>
  <si>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</si>
  <si>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</si>
  <si>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</si>
  <si>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</si>
  <si>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</si>
  <si>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</si>
  <si>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</si>
  <si>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</si>
  <si>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</si>
  <si>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</si>
  <si>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</si>
  <si>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</si>
  <si>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</si>
  <si>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</si>
  <si>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</si>
  <si>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</si>
  <si>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</si>
  <si>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</si>
  <si>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</si>
  <si>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</si>
  <si>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</si>
  <si>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</si>
  <si>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</si>
  <si>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</si>
  <si>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</si>
  <si>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</si>
  <si>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</si>
  <si>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</si>
  <si>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</si>
  <si>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</si>
  <si>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</si>
  <si>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</si>
  <si>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</si>
  <si>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</si>
  <si>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</si>
  <si>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</si>
  <si>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</si>
  <si>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</si>
  <si>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</si>
  <si>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</si>
  <si>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</si>
  <si>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</si>
  <si>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</si>
  <si>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</si>
  <si>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</si>
  <si>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</si>
  <si>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</si>
  <si>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</si>
  <si>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</si>
  <si>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</si>
  <si>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</si>
  <si>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</si>
  <si>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</si>
  <si>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</si>
  <si>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</si>
  <si>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</si>
  <si>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</si>
  <si>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</si>
  <si>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</si>
  <si>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</si>
  <si>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</si>
  <si>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</si>
  <si>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</si>
  <si>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</si>
  <si>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</si>
  <si>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</si>
  <si>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</si>
  <si>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</si>
  <si>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</si>
  <si>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</si>
  <si>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</si>
  <si>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</si>
  <si>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</si>
  <si>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</si>
  <si>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</si>
  <si>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</si>
  <si>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</si>
  <si>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</si>
  <si>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</si>
  <si>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</si>
  <si>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</si>
  <si>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</si>
  <si>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</si>
  <si>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</si>
  <si>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</si>
  <si>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</si>
  <si>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</si>
  <si>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</si>
  <si>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</si>
  <si>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</si>
  <si>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</si>
  <si>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</si>
  <si>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</si>
  <si>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</si>
  <si>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</si>
  <si>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</si>
  <si>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</si>
  <si>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</si>
  <si>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</si>
  <si>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</si>
  <si>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</si>
  <si>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</si>
  <si>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</si>
  <si>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</si>
  <si>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</si>
  <si>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</si>
  <si>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</si>
  <si>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</si>
  <si>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</si>
  <si>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</si>
  <si>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</si>
  <si>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</si>
  <si>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</si>
  <si>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</si>
  <si>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</si>
  <si>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</si>
  <si>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</si>
  <si>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</si>
  <si>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</si>
  <si>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</si>
  <si>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</si>
  <si>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</si>
  <si>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</si>
  <si>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</si>
  <si>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</si>
  <si>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</si>
  <si>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</si>
  <si>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</si>
  <si>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</si>
  <si>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</si>
  <si>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</si>
  <si>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</si>
  <si>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</si>
  <si>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</si>
  <si>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</si>
  <si>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</si>
  <si>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</si>
  <si>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</si>
  <si>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</si>
  <si>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</si>
  <si>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</si>
  <si>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</si>
  <si>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</si>
  <si>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</si>
  <si>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</si>
  <si>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</si>
  <si>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</si>
  <si>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</si>
  <si>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</si>
  <si>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</si>
  <si>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</si>
  <si>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</si>
  <si>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</si>
  <si>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</si>
  <si>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</si>
  <si>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</si>
  <si>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</si>
  <si>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</si>
  <si>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</si>
  <si>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</si>
  <si>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</si>
  <si>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</si>
  <si>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</si>
  <si>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</si>
  <si>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</si>
  <si>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</si>
  <si>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</si>
  <si>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</si>
  <si>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</si>
  <si>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</si>
  <si>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</si>
  <si>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</si>
  <si>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</si>
  <si>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</si>
  <si>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</si>
  <si>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</si>
  <si>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</si>
  <si>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</si>
  <si>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</si>
  <si>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</si>
  <si>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</si>
  <si>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</si>
  <si>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</si>
  <si>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</si>
  <si>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</si>
  <si>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</si>
  <si>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</si>
  <si>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</si>
  <si>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</si>
  <si>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</si>
  <si>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</si>
  <si>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</si>
  <si>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</si>
  <si>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</si>
  <si>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</si>
  <si>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</si>
  <si>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</si>
  <si>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</si>
  <si>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</si>
  <si>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</si>
  <si>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</si>
  <si>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</si>
  <si>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</si>
  <si>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</si>
  <si>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</si>
  <si>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</si>
  <si>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</si>
  <si>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</si>
  <si>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</si>
  <si>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</si>
  <si>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</si>
  <si>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</si>
  <si>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</si>
  <si>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</si>
  <si>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</si>
  <si>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</si>
  <si>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</si>
  <si>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</si>
  <si>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</si>
  <si>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</si>
  <si>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</si>
  <si>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</si>
  <si>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</si>
  <si>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</si>
  <si>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</si>
  <si>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</si>
  <si>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</si>
  <si>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</si>
  <si>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</si>
  <si>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</si>
  <si>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</si>
  <si>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</si>
  <si>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</si>
  <si>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</si>
  <si>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</si>
  <si>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</si>
  <si>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</si>
  <si>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</si>
  <si>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</si>
  <si>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</si>
  <si>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</si>
  <si>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</si>
  <si>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</si>
  <si>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</si>
  <si>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</si>
  <si>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</si>
  <si>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</si>
  <si>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</si>
  <si>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</si>
  <si>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</si>
  <si>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</si>
  <si>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</si>
  <si>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</si>
  <si>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</si>
  <si>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</si>
  <si>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</si>
  <si>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</si>
  <si>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</si>
  <si>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</si>
  <si>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</si>
  <si>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</si>
  <si>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</si>
  <si>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</si>
  <si>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</si>
  <si>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</si>
  <si>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</si>
  <si>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</si>
  <si>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</si>
  <si>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</si>
  <si>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</si>
  <si>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</si>
  <si>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</si>
  <si>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</si>
  <si>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</si>
  <si>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</si>
  <si>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</si>
  <si>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</si>
  <si>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</si>
  <si>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</si>
  <si>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</si>
  <si>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</si>
  <si>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</si>
  <si>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</si>
  <si>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</si>
  <si>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</si>
  <si>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</si>
  <si>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</si>
  <si>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</si>
  <si>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</si>
  <si>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</si>
  <si>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</si>
  <si>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</si>
  <si>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</si>
  <si>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</si>
  <si>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</si>
  <si>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</si>
  <si>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</si>
  <si>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</si>
  <si>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</si>
  <si>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</si>
  <si>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</si>
  <si>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</si>
  <si>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</si>
  <si>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</si>
  <si>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</si>
  <si>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</si>
  <si>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</si>
  <si>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</si>
  <si>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</si>
  <si>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</si>
  <si>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</si>
  <si>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</si>
  <si>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</si>
  <si>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</si>
  <si>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</si>
  <si>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</si>
  <si>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</si>
  <si>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</si>
  <si>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</si>
  <si>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</si>
  <si>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</si>
  <si>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</si>
  <si>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</si>
  <si>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</si>
  <si>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</si>
  <si>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</si>
  <si>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</si>
  <si>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</si>
  <si>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</si>
  <si>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</si>
  <si>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</si>
  <si>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</si>
  <si>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</si>
  <si>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</si>
  <si>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</si>
  <si>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</si>
  <si>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</si>
  <si>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</si>
  <si>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</si>
  <si>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</si>
  <si>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</si>
  <si>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</si>
  <si>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</si>
  <si>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</si>
  <si>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</si>
  <si>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</si>
  <si>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</si>
  <si>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</si>
  <si>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</si>
  <si>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</si>
  <si>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</si>
  <si>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</si>
  <si>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</si>
  <si>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</si>
  <si>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</si>
  <si>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</si>
  <si>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</si>
  <si>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</si>
  <si>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</si>
  <si>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</si>
  <si>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</si>
  <si>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</si>
  <si>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</si>
  <si>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</si>
  <si>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</si>
  <si>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</si>
  <si>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</si>
  <si>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</si>
  <si>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</si>
  <si>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</si>
  <si>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</si>
  <si>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</si>
  <si>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</si>
  <si>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</si>
  <si>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</si>
  <si>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</si>
  <si>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</si>
  <si>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</si>
  <si>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</si>
  <si>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</si>
  <si>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</si>
  <si>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</si>
  <si>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</si>
  <si>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</si>
  <si>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</si>
  <si>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</si>
  <si>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</si>
  <si>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</si>
  <si>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</si>
  <si>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</si>
  <si>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</si>
  <si>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</si>
  <si>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</si>
  <si>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</si>
  <si>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</si>
  <si>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</si>
  <si>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</si>
  <si>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</si>
  <si>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</si>
  <si>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</si>
  <si>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</si>
  <si>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</si>
  <si>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</si>
  <si>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</si>
  <si>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</si>
  <si>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</si>
  <si>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</si>
  <si>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</si>
  <si>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</si>
  <si>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</si>
  <si>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</si>
  <si>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</si>
  <si>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</si>
  <si>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</si>
  <si>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</si>
  <si>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</si>
  <si>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</si>
  <si>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</si>
  <si>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</si>
  <si>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</si>
  <si>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</si>
  <si>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</si>
  <si>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</si>
  <si>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</si>
  <si>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</si>
  <si>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</si>
  <si>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</si>
  <si>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</si>
  <si>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</si>
  <si>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</si>
  <si>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</si>
  <si>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</si>
  <si>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</si>
  <si>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</si>
  <si>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</si>
  <si>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</si>
  <si>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</si>
  <si>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</si>
  <si>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</si>
  <si>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</si>
  <si>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</si>
  <si>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</si>
  <si>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</si>
  <si>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</si>
  <si>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</si>
  <si>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</si>
  <si>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</si>
  <si>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</si>
  <si>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</si>
  <si>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</si>
  <si>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</si>
  <si>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</si>
  <si>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</si>
  <si>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</si>
  <si>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</si>
  <si>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</si>
  <si>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</si>
  <si>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</si>
  <si>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</si>
  <si>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</si>
  <si>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</si>
  <si>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</si>
  <si>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</si>
  <si>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</si>
  <si>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</si>
  <si>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</si>
  <si>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</si>
  <si>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</si>
  <si>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</si>
  <si>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</si>
  <si>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</si>
  <si>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</si>
  <si>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</si>
  <si>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</si>
  <si>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</si>
  <si>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</si>
  <si>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</si>
  <si>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</si>
  <si>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</si>
  <si>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</si>
  <si>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</si>
  <si>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</si>
  <si>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</si>
  <si>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</si>
  <si>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</si>
  <si>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</si>
  <si>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</si>
  <si>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</si>
  <si>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</si>
  <si>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</si>
  <si>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</si>
  <si>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</si>
  <si>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</si>
  <si>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</si>
  <si>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</si>
  <si>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</si>
  <si>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</si>
  <si>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</si>
  <si>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</si>
  <si>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</si>
  <si>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</si>
  <si>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</si>
  <si>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</si>
  <si>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</si>
  <si>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</si>
  <si>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</si>
  <si>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</si>
  <si>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</si>
  <si>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</si>
  <si>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</si>
  <si>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</si>
  <si>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</si>
  <si>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</si>
  <si>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</si>
  <si>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</si>
  <si>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</si>
  <si>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</si>
  <si>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</si>
  <si>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</si>
  <si>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</si>
  <si>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</si>
  <si>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</si>
  <si>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</si>
  <si>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</si>
  <si>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</si>
  <si>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</si>
  <si>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</si>
  <si>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</si>
  <si>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</si>
  <si>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</si>
  <si>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</si>
  <si>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</si>
  <si>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</si>
  <si>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</si>
  <si>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</si>
  <si>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</si>
  <si>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</si>
  <si>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</si>
  <si>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</si>
  <si>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</si>
  <si>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</si>
  <si>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</si>
  <si>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</si>
  <si>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</si>
  <si>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</si>
  <si>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</si>
  <si>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</si>
  <si>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</si>
  <si>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</si>
  <si>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</si>
  <si>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</si>
  <si>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</si>
  <si>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</si>
  <si>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</si>
  <si>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</si>
  <si>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</si>
  <si>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</si>
  <si>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</si>
  <si>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</si>
  <si>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</si>
  <si>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</si>
  <si>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</si>
  <si>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</si>
  <si>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</si>
  <si>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</si>
  <si>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</si>
  <si>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</si>
  <si>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</si>
  <si>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</si>
  <si>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</si>
  <si>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</si>
  <si>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</si>
  <si>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</si>
  <si>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</si>
  <si>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</si>
  <si>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</si>
  <si>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</si>
  <si>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</si>
  <si>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</si>
  <si>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</si>
  <si>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</si>
  <si>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</si>
  <si>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</si>
  <si>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</si>
  <si>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</si>
  <si>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</si>
  <si>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</si>
  <si>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</si>
  <si>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</si>
  <si>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</si>
  <si>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</si>
  <si>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</si>
  <si>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</si>
  <si>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</si>
  <si>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</si>
  <si>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</si>
  <si>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</si>
  <si>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</si>
  <si>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</si>
  <si>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</si>
  <si>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</si>
  <si>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</si>
  <si>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</si>
  <si>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</si>
  <si>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</si>
  <si>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</si>
  <si>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</si>
  <si>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</si>
  <si>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</si>
  <si>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</si>
  <si>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</si>
  <si>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</si>
  <si>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</si>
  <si>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</si>
  <si>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</si>
  <si>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</si>
  <si>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</si>
  <si>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</si>
  <si>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</si>
  <si>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</si>
  <si>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</si>
  <si>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</si>
  <si>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</si>
  <si>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</si>
  <si>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</si>
  <si>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</si>
  <si>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</si>
  <si>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</si>
  <si>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</si>
  <si>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</si>
  <si>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</si>
  <si>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</si>
  <si>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</si>
  <si>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</si>
  <si>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</si>
  <si>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</si>
  <si>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</si>
  <si>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</si>
  <si>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</si>
  <si>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</si>
  <si>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</si>
  <si>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</si>
  <si>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</si>
  <si>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</si>
  <si>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</si>
  <si>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</si>
  <si>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</si>
  <si>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</si>
  <si>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</si>
  <si>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</si>
  <si>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</si>
  <si>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</si>
  <si>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</si>
  <si>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</si>
  <si>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</si>
  <si>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</si>
  <si>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</si>
  <si>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</si>
  <si>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</si>
  <si>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</si>
  <si>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</si>
  <si>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</si>
  <si>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</si>
  <si>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</si>
  <si>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</si>
  <si>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</si>
  <si>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</si>
  <si>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</si>
  <si>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</si>
  <si>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</si>
  <si>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</si>
  <si>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</si>
  <si>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</si>
  <si>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</si>
  <si>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</si>
  <si>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</si>
  <si>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</si>
  <si>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</si>
  <si>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</si>
  <si>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</si>
  <si>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</si>
  <si>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</si>
  <si>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</si>
  <si>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</si>
  <si>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</si>
  <si>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</si>
  <si>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</si>
  <si>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</si>
  <si>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</si>
  <si>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</si>
  <si>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</si>
  <si>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</si>
  <si>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</si>
  <si>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</si>
  <si>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</si>
  <si>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</si>
  <si>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</si>
  <si>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</si>
  <si>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</si>
  <si>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</si>
  <si>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</si>
  <si>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</si>
  <si>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</si>
  <si>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</si>
  <si>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</si>
  <si>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</si>
  <si>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</si>
  <si>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</si>
  <si>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</si>
  <si>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</si>
  <si>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</si>
  <si>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</si>
  <si>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</si>
  <si>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</si>
  <si>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</si>
  <si>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</si>
  <si>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</si>
  <si>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</si>
  <si>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</si>
  <si>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</si>
  <si>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</si>
  <si>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</si>
  <si>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</si>
  <si>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</si>
  <si>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</si>
  <si>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</si>
  <si>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</si>
  <si>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</si>
  <si>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</si>
  <si>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</si>
  <si>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</si>
  <si>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</si>
  <si>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</si>
  <si>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</si>
  <si>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</si>
  <si>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</si>
  <si>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</si>
  <si>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</si>
  <si>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</si>
  <si>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</si>
  <si>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</si>
  <si>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</si>
  <si>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</si>
  <si>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</si>
  <si>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</si>
  <si>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</si>
  <si>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</si>
  <si>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</si>
  <si>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</si>
  <si>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</si>
  <si>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</si>
  <si>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</si>
  <si>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</si>
  <si>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</si>
  <si>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</si>
  <si>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</si>
  <si>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</si>
  <si>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</si>
  <si>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</si>
  <si>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</si>
  <si>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</si>
  <si>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</si>
  <si>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</si>
  <si>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</si>
  <si>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</si>
  <si>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</si>
  <si>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</si>
  <si>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</si>
  <si>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</si>
  <si>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</si>
  <si>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</si>
  <si>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</si>
  <si>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</si>
  <si>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</si>
  <si>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</si>
  <si>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</si>
  <si>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</si>
  <si>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</si>
  <si>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</si>
  <si>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</si>
  <si>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</si>
  <si>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</si>
  <si>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</si>
  <si>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</si>
  <si>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</si>
  <si>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</si>
  <si>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</si>
  <si>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</si>
  <si>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</si>
  <si>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</si>
  <si>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</si>
  <si>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</si>
  <si>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</si>
  <si>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</si>
  <si>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</si>
  <si>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</si>
  <si>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</si>
  <si>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</si>
  <si>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</si>
  <si>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</si>
  <si>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</si>
  <si>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</si>
  <si>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</si>
  <si>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</si>
  <si>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</si>
  <si>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</si>
  <si>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</si>
  <si>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</si>
  <si>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</si>
  <si>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</si>
  <si>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</si>
  <si>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</si>
  <si>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</si>
  <si>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</si>
  <si>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</si>
  <si>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</si>
  <si>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</si>
  <si>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</si>
  <si>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</si>
  <si>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</si>
  <si>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</si>
  <si>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</si>
  <si>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</si>
  <si>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</si>
  <si>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</si>
  <si>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</si>
  <si>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</si>
  <si>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</si>
  <si>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</si>
  <si>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</si>
  <si>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</si>
  <si>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</si>
  <si>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</si>
  <si>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</si>
  <si>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</si>
  <si>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</si>
  <si>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</si>
  <si>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</si>
  <si>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</si>
  <si>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</si>
  <si>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</si>
  <si>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</si>
  <si>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</si>
  <si>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</si>
  <si>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</si>
  <si>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</si>
  <si>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</si>
  <si>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</si>
  <si>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</si>
  <si>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</si>
  <si>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</si>
  <si>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</si>
  <si>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</si>
  <si>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</si>
  <si>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</si>
  <si>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</si>
  <si>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</si>
  <si>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</si>
  <si>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</si>
  <si>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</si>
  <si>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</si>
  <si>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</si>
  <si>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</si>
  <si>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</si>
  <si>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</si>
  <si>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</si>
  <si>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</si>
  <si>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</si>
  <si>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</si>
  <si>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</si>
  <si>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</si>
  <si>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</si>
  <si>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</si>
  <si>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</si>
  <si>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</si>
  <si>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</si>
  <si>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</si>
  <si>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</si>
  <si>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</si>
  <si>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</si>
  <si>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</si>
  <si>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</si>
  <si>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</si>
  <si>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</si>
  <si>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</si>
  <si>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</si>
  <si>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</si>
  <si>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</si>
  <si>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</si>
  <si>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</si>
  <si>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</si>
  <si>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</si>
  <si>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</si>
  <si>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</si>
  <si>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</si>
  <si>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</si>
  <si>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</si>
  <si>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</si>
  <si>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</si>
  <si>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</si>
  <si>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</si>
  <si>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</si>
  <si>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</si>
  <si>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</si>
  <si>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</si>
  <si>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</si>
  <si>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</si>
  <si>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</si>
  <si>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</si>
  <si>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</si>
  <si>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</si>
  <si>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</si>
  <si>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</si>
  <si>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</si>
  <si>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</si>
  <si>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</si>
  <si>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</si>
  <si>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</si>
  <si>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</si>
  <si>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</si>
  <si>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</si>
  <si>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</si>
  <si>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</si>
  <si>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</si>
  <si>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</si>
  <si>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</si>
  <si>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</si>
  <si>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</si>
  <si>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</si>
  <si>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</si>
  <si>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</si>
  <si>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</si>
  <si>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</si>
  <si>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</si>
  <si>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</si>
  <si>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</si>
  <si>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</si>
  <si>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</si>
  <si>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</si>
  <si>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</si>
  <si>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</si>
  <si>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</si>
  <si>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</si>
  <si>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</si>
  <si>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</si>
  <si>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</si>
  <si>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</si>
  <si>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</si>
  <si>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</si>
  <si>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</si>
  <si>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</si>
  <si>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</si>
  <si>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</si>
  <si>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</si>
  <si>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</si>
  <si>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</si>
  <si>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</si>
  <si>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</si>
  <si>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</si>
  <si>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</si>
  <si>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</si>
  <si>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</si>
  <si>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</si>
  <si>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</si>
  <si>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</si>
  <si>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</si>
  <si>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</si>
  <si>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</si>
  <si>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</si>
  <si>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</si>
  <si>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</si>
  <si>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</si>
  <si>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</si>
  <si>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</si>
  <si>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</si>
  <si>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</si>
  <si>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</si>
  <si>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</si>
  <si>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</si>
  <si>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</si>
  <si>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</si>
  <si>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</si>
  <si>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</si>
  <si>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</si>
  <si>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</si>
  <si>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</si>
  <si>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</si>
  <si>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</si>
  <si>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</si>
  <si>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</si>
  <si>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</si>
  <si>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</si>
  <si>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</si>
  <si>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</si>
  <si>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</si>
  <si>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</si>
  <si>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</si>
  <si>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</si>
  <si>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</si>
  <si>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</si>
  <si>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</si>
  <si>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</si>
  <si>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</si>
  <si>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</si>
  <si>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</si>
  <si>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</si>
  <si>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</si>
  <si>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</si>
  <si>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</si>
  <si>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</si>
  <si>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</si>
  <si>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</si>
  <si>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</si>
  <si>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</si>
  <si>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</si>
  <si>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</si>
  <si>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</si>
  <si>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</si>
  <si>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</si>
  <si>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</si>
  <si>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</si>
  <si>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</si>
  <si>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</si>
  <si>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</si>
  <si>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</si>
  <si>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</si>
  <si>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</si>
  <si>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</si>
  <si>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</si>
  <si>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</si>
  <si>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</si>
  <si>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</si>
  <si>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</si>
  <si>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</si>
  <si>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</si>
  <si>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</si>
  <si>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</si>
  <si>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</si>
  <si>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</si>
  <si>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</si>
  <si>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</si>
  <si>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</si>
  <si>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</si>
  <si>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</si>
  <si>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</si>
  <si>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</si>
  <si>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</si>
  <si>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</si>
  <si>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</si>
  <si>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</si>
  <si>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</si>
  <si>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</si>
  <si>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</si>
  <si>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</si>
  <si>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</si>
  <si>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</si>
  <si>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</si>
  <si>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</si>
  <si>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</si>
  <si>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</si>
  <si>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</si>
  <si>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</si>
  <si>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</si>
  <si>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</si>
  <si>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</si>
  <si>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</si>
  <si>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</si>
  <si>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</si>
  <si>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</si>
  <si>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</si>
  <si>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</si>
  <si>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</si>
  <si>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</si>
  <si>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</si>
  <si>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</si>
  <si>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</si>
  <si>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</si>
  <si>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</si>
  <si>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</si>
  <si>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</si>
  <si>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</si>
  <si>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</si>
  <si>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</si>
  <si>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</si>
  <si>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</si>
  <si>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</si>
  <si>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</si>
  <si>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</si>
  <si>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</si>
  <si>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</si>
  <si>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</si>
  <si>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</si>
  <si>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</si>
  <si>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</si>
  <si>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</si>
  <si>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</si>
  <si>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</si>
  <si>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</si>
  <si>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</si>
  <si>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</si>
  <si>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</si>
  <si>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</si>
  <si>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</si>
  <si>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</si>
  <si>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</si>
  <si>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</si>
  <si>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</si>
  <si>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</si>
  <si>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</si>
  <si>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</si>
  <si>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</si>
  <si>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</si>
  <si>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</si>
  <si>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</si>
  <si>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</si>
  <si>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</si>
  <si>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</si>
  <si>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</si>
  <si>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</si>
  <si>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</si>
  <si>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</si>
  <si>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</si>
  <si>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</si>
  <si>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</si>
  <si>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</si>
  <si>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</si>
  <si>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</si>
  <si>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</si>
  <si>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</si>
  <si>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</si>
  <si>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</si>
  <si>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</si>
  <si>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</si>
  <si>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</si>
  <si>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</si>
  <si>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</si>
  <si>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</si>
  <si>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</si>
  <si>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</si>
  <si>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</si>
  <si>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</si>
  <si>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</si>
  <si>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</si>
  <si>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</si>
  <si>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</si>
  <si>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</si>
  <si>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</si>
  <si>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</si>
  <si>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</si>
  <si>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</si>
  <si>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</si>
  <si>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</si>
  <si>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</si>
  <si>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</si>
  <si>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</si>
  <si>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</si>
  <si>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</si>
  <si>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</si>
  <si>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</si>
  <si>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</si>
  <si>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</si>
  <si>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</si>
  <si>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</si>
  <si>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</si>
  <si>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</si>
  <si>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</si>
  <si>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</si>
  <si>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</si>
  <si>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</si>
  <si>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</si>
  <si>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</si>
  <si>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</si>
  <si>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</si>
  <si>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</si>
  <si>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</si>
  <si>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</si>
  <si>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</si>
  <si>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</si>
  <si>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</si>
  <si>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</si>
  <si>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</si>
  <si>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</si>
  <si>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</si>
  <si>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</si>
  <si>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</si>
  <si>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</si>
  <si>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</si>
  <si>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</si>
  <si>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</si>
  <si>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</si>
  <si>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</si>
  <si>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</si>
  <si>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</si>
  <si>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</si>
  <si>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</si>
  <si>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</si>
  <si>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</si>
  <si>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</si>
  <si>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</si>
  <si>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</si>
  <si>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</si>
  <si>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</si>
  <si>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</si>
  <si>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</si>
  <si>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</si>
  <si>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</si>
  <si>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</si>
  <si>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</si>
  <si>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</si>
  <si>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</si>
  <si>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</si>
  <si>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</si>
  <si>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</si>
  <si>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</si>
  <si>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</si>
  <si>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</si>
  <si>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</si>
  <si>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</si>
  <si>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</si>
  <si>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</si>
  <si>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</si>
  <si>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</si>
  <si>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</si>
  <si>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</si>
  <si>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</si>
  <si>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</si>
  <si>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</si>
  <si>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</si>
  <si>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</si>
  <si>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</si>
  <si>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</si>
  <si>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</si>
  <si>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</si>
  <si>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</si>
  <si>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</si>
  <si>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</si>
  <si>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</si>
  <si>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</si>
  <si>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</si>
  <si>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</si>
  <si>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</si>
  <si>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</si>
  <si>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</si>
  <si>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</si>
  <si>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</si>
  <si>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</si>
  <si>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</si>
  <si>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</si>
  <si>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</si>
  <si>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</si>
  <si>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</si>
  <si>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</si>
  <si>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</si>
  <si>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</si>
  <si>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</si>
  <si>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</si>
  <si>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</si>
  <si>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</si>
  <si>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</si>
  <si>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</si>
  <si>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</si>
  <si>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</si>
  <si>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</si>
  <si>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</si>
  <si>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</si>
  <si>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</si>
  <si>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</si>
  <si>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</si>
  <si>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</si>
  <si>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</si>
  <si>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</si>
  <si>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</si>
  <si>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</si>
  <si>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</si>
  <si>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</si>
  <si>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</si>
  <si>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</si>
  <si>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</si>
  <si>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</si>
  <si>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</si>
  <si>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</si>
  <si>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</si>
  <si>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</si>
  <si>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</si>
  <si>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</si>
  <si>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</si>
  <si>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</si>
  <si>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</si>
  <si>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</si>
  <si>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</si>
  <si>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</si>
  <si>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</si>
  <si>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</si>
  <si>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</si>
  <si>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</si>
  <si>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</si>
  <si>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</si>
  <si>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</si>
  <si>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</si>
  <si>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</si>
  <si>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</si>
  <si>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</si>
  <si>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</si>
  <si>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</si>
  <si>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</si>
  <si>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</si>
  <si>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</si>
  <si>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</si>
  <si>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</si>
  <si>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</si>
  <si>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</si>
  <si>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</si>
  <si>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</si>
  <si>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</si>
  <si>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</si>
  <si>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</si>
  <si>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</si>
  <si>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</si>
  <si>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</si>
  <si>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</si>
  <si>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</si>
  <si>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</si>
  <si>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</si>
  <si>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</si>
  <si>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</si>
  <si>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</si>
  <si>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</si>
  <si>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</si>
  <si>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</si>
  <si>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</si>
  <si>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</si>
  <si>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</si>
  <si>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</si>
  <si>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</si>
  <si>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</si>
  <si>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</si>
  <si>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</si>
  <si>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</si>
  <si>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</si>
  <si>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</si>
  <si>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</si>
  <si>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</si>
  <si>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</si>
  <si>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</si>
  <si>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</si>
  <si>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</si>
  <si>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</si>
  <si>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</si>
  <si>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</si>
  <si>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</si>
  <si>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</si>
  <si>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</si>
  <si>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</si>
  <si>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</si>
  <si>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</si>
  <si>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</si>
  <si>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</si>
  <si>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</si>
  <si>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</si>
  <si>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</si>
  <si>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</si>
  <si>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</si>
  <si>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</si>
  <si>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</si>
  <si>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</si>
  <si>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</si>
  <si>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</si>
  <si>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</si>
  <si>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</si>
  <si>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</si>
  <si>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</si>
  <si>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</si>
  <si>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</si>
  <si>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</si>
  <si>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</si>
  <si>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</si>
  <si>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</si>
  <si>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</si>
  <si>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</si>
  <si>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</si>
  <si>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</si>
  <si>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</si>
  <si>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</si>
  <si>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</si>
  <si>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</si>
  <si>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</si>
  <si>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</si>
  <si>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</si>
  <si>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</si>
  <si>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</si>
  <si>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</si>
  <si>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</si>
  <si>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</si>
  <si>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</si>
  <si>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</si>
  <si>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</si>
  <si>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</si>
  <si>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</si>
  <si>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</si>
  <si>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</si>
  <si>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</si>
  <si>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</si>
  <si>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</si>
  <si>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</si>
  <si>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</si>
  <si>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</si>
  <si>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</si>
  <si>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</si>
  <si>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</si>
  <si>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</si>
  <si>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</si>
  <si>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</si>
  <si>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</si>
  <si>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</si>
  <si>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</si>
  <si>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</si>
  <si>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</si>
  <si>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</si>
  <si>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</si>
  <si>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</si>
  <si>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</si>
  <si>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</si>
  <si>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</si>
  <si>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</si>
  <si>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</si>
  <si>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</si>
  <si>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</si>
  <si>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</si>
  <si>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</si>
  <si>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</si>
  <si>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</si>
  <si>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</si>
  <si>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</si>
  <si>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</si>
  <si>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</si>
  <si>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</si>
  <si>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</si>
  <si>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</si>
  <si>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</si>
  <si>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</si>
  <si>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</si>
  <si>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</si>
  <si>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</si>
  <si>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</si>
  <si>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</si>
  <si>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</si>
  <si>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</si>
  <si>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</si>
  <si>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</si>
  <si>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</si>
  <si>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</si>
  <si>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</si>
  <si>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</si>
  <si>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</si>
  <si>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</si>
  <si>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</si>
  <si>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</si>
  <si>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</si>
  <si>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</si>
  <si>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</si>
  <si>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</si>
  <si>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</si>
  <si>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</si>
  <si>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</si>
  <si>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</si>
  <si>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</si>
  <si>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</si>
  <si>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</si>
  <si>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</si>
  <si>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</si>
  <si>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</si>
  <si>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</si>
  <si>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</si>
  <si>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</si>
  <si>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</si>
  <si>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</si>
  <si>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</si>
  <si>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</si>
  <si>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</si>
  <si>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</si>
  <si>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</si>
  <si>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</si>
  <si>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</si>
  <si>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</si>
  <si>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</si>
  <si>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</si>
  <si>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</si>
  <si>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</si>
  <si>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</si>
  <si>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</si>
  <si>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</si>
  <si>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</si>
  <si>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</si>
  <si>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</si>
  <si>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</si>
  <si>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</si>
  <si>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</si>
  <si>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</si>
  <si>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</si>
  <si>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</si>
  <si>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</si>
  <si>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</si>
  <si>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</si>
  <si>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</si>
  <si>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</si>
  <si>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</si>
  <si>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</si>
  <si>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</si>
  <si>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</si>
  <si>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</si>
  <si>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</si>
  <si>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</si>
  <si>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</si>
  <si>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</si>
  <si>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</si>
  <si>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</si>
  <si>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</si>
  <si>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</si>
  <si>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</si>
  <si>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</si>
  <si>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</si>
  <si>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</si>
  <si>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</si>
  <si>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</si>
  <si>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</si>
  <si>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</si>
  <si>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</si>
  <si>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</si>
  <si>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</si>
  <si>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</si>
  <si>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</si>
  <si>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</si>
  <si>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</si>
  <si>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</si>
  <si>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</si>
  <si>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</si>
  <si>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</si>
  <si>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</si>
  <si>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</si>
  <si>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</si>
  <si>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</si>
  <si>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</si>
  <si>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</si>
  <si>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</si>
  <si>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</si>
  <si>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</si>
  <si>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</si>
  <si>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</si>
  <si>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</si>
  <si>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</si>
  <si>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</si>
  <si>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</si>
  <si>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</si>
  <si>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</si>
  <si>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</si>
  <si>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</si>
  <si>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</si>
  <si>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</si>
  <si>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</si>
  <si>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</si>
  <si>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</si>
  <si>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</si>
  <si>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</si>
  <si>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</si>
  <si>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</si>
  <si>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</si>
  <si>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</si>
  <si>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</si>
  <si>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</si>
  <si>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</si>
  <si>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</si>
  <si>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</si>
  <si>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</si>
  <si>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</si>
  <si>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</si>
  <si>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</si>
  <si>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</si>
  <si>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</si>
  <si>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</si>
  <si>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</si>
  <si>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</si>
  <si>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</si>
  <si>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</si>
  <si>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</si>
  <si>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</si>
  <si>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</si>
  <si>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</si>
  <si>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</si>
  <si>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</si>
  <si>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</si>
  <si>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</si>
  <si>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</si>
  <si>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</si>
  <si>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</si>
  <si>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</si>
  <si>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</si>
  <si>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</si>
  <si>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</si>
  <si>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</si>
  <si>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</si>
  <si>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</si>
  <si>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</si>
  <si>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</si>
  <si>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</si>
  <si>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</si>
  <si>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</si>
  <si>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</si>
  <si>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</si>
  <si>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</si>
  <si>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</si>
  <si>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</si>
  <si>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</si>
  <si>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</si>
  <si>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</si>
  <si>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</si>
  <si>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</si>
  <si>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</si>
  <si>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</si>
  <si>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</si>
  <si>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</si>
  <si>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</si>
  <si>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</si>
  <si>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</si>
  <si>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</si>
  <si>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</si>
  <si>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</si>
  <si>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</si>
  <si>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</si>
  <si>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</si>
  <si>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</si>
  <si>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</si>
  <si>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</si>
  <si>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</si>
  <si>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</si>
  <si>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</si>
  <si>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</si>
  <si>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</si>
  <si>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</si>
  <si>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</si>
  <si>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</si>
  <si>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</si>
  <si>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</si>
  <si>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</si>
  <si>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</si>
  <si>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</si>
  <si>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</si>
  <si>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</si>
  <si>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</si>
  <si>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</si>
  <si>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</si>
  <si>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</si>
  <si>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</si>
  <si>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</si>
  <si>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</si>
  <si>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</si>
  <si>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</si>
  <si>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</si>
  <si>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</si>
  <si>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</si>
  <si>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</si>
  <si>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</si>
  <si>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</si>
  <si>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</si>
  <si>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</si>
  <si>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</si>
  <si>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</si>
  <si>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</si>
  <si>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</si>
  <si>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</si>
  <si>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</si>
  <si>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</si>
  <si>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</si>
  <si>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</si>
  <si>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</si>
  <si>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</si>
  <si>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</si>
  <si>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</si>
  <si>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</si>
  <si>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</si>
  <si>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</si>
  <si>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</si>
  <si>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</si>
  <si>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</si>
  <si>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</si>
  <si>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</si>
  <si>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</si>
  <si>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</si>
  <si>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</si>
  <si>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</si>
  <si>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</si>
  <si>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</si>
  <si>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</si>
  <si>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</si>
  <si>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</si>
  <si>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</si>
  <si>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</si>
  <si>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</si>
  <si>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</si>
  <si>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</si>
  <si>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</si>
  <si>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</si>
  <si>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</si>
  <si>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</si>
  <si>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</si>
  <si>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</si>
  <si>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</si>
  <si>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</si>
  <si>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</si>
  <si>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</si>
  <si>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</si>
  <si>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</si>
  <si>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</si>
  <si>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</si>
  <si>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</si>
  <si>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</si>
  <si>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</si>
  <si>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</si>
  <si>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</si>
  <si>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</si>
  <si>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</si>
  <si>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</si>
  <si>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</si>
  <si>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</si>
  <si>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</si>
  <si>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</si>
  <si>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</si>
  <si>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</si>
  <si>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</si>
  <si>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</si>
  <si>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</si>
  <si>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</si>
  <si>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</si>
  <si>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</si>
  <si>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</si>
  <si>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</si>
  <si>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</si>
  <si>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</si>
  <si>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</si>
  <si>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</si>
  <si>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</si>
  <si>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</si>
  <si>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</si>
  <si>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</si>
  <si>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</si>
  <si>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</si>
  <si>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</si>
  <si>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</si>
  <si>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</si>
  <si>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</si>
  <si>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</si>
  <si>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</si>
  <si>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</si>
  <si>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</si>
  <si>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</si>
  <si>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</si>
  <si>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</si>
  <si>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</si>
  <si>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</si>
  <si>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</si>
  <si>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</si>
  <si>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</si>
  <si>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</si>
  <si>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</si>
  <si>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</si>
  <si>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</si>
  <si>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</si>
  <si>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</si>
  <si>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</si>
  <si>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</si>
  <si>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</si>
  <si>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</si>
  <si>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</si>
  <si>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</si>
  <si>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</si>
  <si>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</si>
  <si>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</si>
  <si>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</si>
  <si>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</si>
  <si>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</si>
  <si>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</si>
  <si>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</si>
  <si>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</si>
  <si>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</si>
  <si>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</si>
  <si>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</si>
  <si>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</si>
  <si>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</si>
  <si>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</si>
  <si>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</si>
  <si>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</si>
  <si>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</si>
  <si>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</si>
  <si>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</si>
  <si>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</si>
  <si>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</si>
  <si>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</si>
  <si>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</si>
  <si>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</si>
  <si>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</si>
  <si>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</si>
  <si>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</si>
  <si>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</si>
  <si>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</si>
  <si>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</si>
  <si>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</si>
  <si>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</si>
  <si>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</si>
  <si>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</si>
  <si>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</si>
  <si>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</si>
  <si>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</si>
  <si>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</si>
  <si>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</si>
  <si>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</si>
  <si>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</si>
  <si>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</si>
  <si>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</si>
  <si>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</si>
  <si>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</si>
  <si>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</si>
  <si>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</si>
  <si>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</si>
  <si>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</si>
  <si>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</si>
  <si>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</si>
  <si>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</si>
  <si>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</si>
  <si>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</si>
  <si>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</si>
  <si>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</si>
  <si>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</si>
  <si>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</si>
  <si>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</si>
  <si>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</si>
  <si>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</si>
  <si>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</si>
  <si>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</si>
  <si>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</si>
  <si>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</si>
  <si>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</si>
  <si>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</si>
  <si>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</si>
  <si>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</si>
  <si>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</si>
  <si>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</si>
  <si>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</si>
  <si>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</si>
  <si>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</si>
  <si>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</si>
  <si>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</si>
  <si>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</si>
  <si>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</si>
  <si>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</si>
  <si>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</si>
  <si>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</si>
  <si>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</si>
  <si>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</si>
  <si>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</si>
  <si>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</si>
  <si>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</si>
  <si>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</si>
  <si>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</si>
  <si>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</si>
  <si>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</si>
  <si>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</si>
  <si>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</si>
  <si>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</si>
  <si>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</si>
  <si>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</si>
  <si>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</si>
  <si>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</si>
  <si>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</si>
  <si>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</si>
  <si>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</si>
  <si>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</si>
  <si>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</si>
  <si>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</si>
  <si>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</si>
  <si>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</si>
  <si>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</si>
  <si>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</si>
  <si>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</si>
  <si>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</si>
  <si>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</si>
  <si>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</si>
  <si>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</si>
  <si>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</si>
  <si>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</si>
  <si>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</si>
  <si>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</si>
  <si>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</si>
  <si>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</si>
  <si>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</si>
  <si>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</si>
  <si>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</si>
  <si>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</si>
  <si>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</si>
  <si>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</si>
  <si>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</si>
  <si>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</si>
  <si>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</si>
  <si>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</si>
  <si>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</si>
  <si>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</si>
  <si>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</si>
  <si>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</si>
  <si>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</si>
  <si>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</si>
  <si>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</si>
  <si>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</si>
  <si>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</si>
  <si>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</si>
  <si>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</si>
  <si>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</si>
  <si>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</si>
  <si>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</si>
  <si>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</si>
  <si>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</si>
  <si>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</si>
  <si>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</si>
  <si>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</si>
  <si>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</si>
  <si>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</si>
  <si>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</si>
  <si>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</si>
  <si>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</si>
  <si>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</si>
  <si>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</si>
  <si>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</si>
  <si>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</si>
  <si>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</si>
  <si>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</si>
  <si>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</si>
  <si>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</si>
  <si>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</si>
  <si>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</si>
  <si>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</si>
  <si>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</si>
  <si>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</si>
  <si>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</si>
  <si>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</si>
  <si>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</si>
  <si>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</si>
  <si>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</si>
  <si>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</si>
  <si>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</si>
  <si>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</si>
  <si>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</si>
  <si>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</si>
  <si>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</si>
  <si>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</si>
  <si>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</si>
  <si>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</si>
  <si>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</si>
  <si>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</si>
  <si>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</si>
  <si>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</si>
  <si>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</si>
  <si>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</si>
  <si>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</si>
  <si>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</si>
  <si>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</si>
  <si>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</si>
  <si>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</si>
  <si>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</si>
  <si>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</si>
  <si>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</si>
  <si>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</si>
  <si>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</si>
  <si>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</si>
  <si>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</si>
  <si>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</si>
  <si>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</si>
  <si>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</si>
  <si>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</si>
  <si>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</si>
  <si>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</si>
  <si>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</si>
  <si>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</si>
  <si>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</si>
  <si>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</si>
  <si>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</si>
  <si>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</si>
  <si>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</si>
  <si>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</si>
  <si>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</si>
  <si>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</si>
  <si>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</si>
  <si>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</si>
  <si>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</si>
  <si>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</si>
  <si>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</si>
  <si>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</si>
  <si>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</si>
  <si>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</si>
  <si>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</si>
  <si>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</si>
  <si>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</si>
  <si>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</si>
  <si>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</si>
  <si>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</si>
  <si>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</si>
  <si>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</si>
  <si>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</si>
  <si>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</si>
  <si>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</si>
  <si>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</si>
  <si>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</si>
  <si>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</si>
  <si>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</si>
  <si>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</si>
  <si>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</si>
  <si>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</si>
  <si>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</si>
  <si>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</si>
  <si>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</si>
  <si>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</si>
  <si>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</si>
  <si>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</si>
  <si>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</si>
  <si>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</si>
  <si>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</si>
  <si>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</si>
  <si>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</si>
  <si>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</si>
  <si>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</si>
  <si>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</si>
  <si>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</si>
  <si>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</si>
  <si>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</si>
  <si>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</si>
  <si>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</si>
  <si>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</si>
  <si>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</si>
  <si>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</si>
  <si>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</si>
  <si>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</si>
  <si>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</si>
  <si>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</si>
  <si>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</si>
  <si>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</si>
  <si>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</si>
  <si>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</si>
  <si>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</si>
  <si>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</si>
  <si>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</si>
  <si>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</si>
  <si>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</si>
  <si>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</si>
  <si>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</si>
  <si>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</si>
  <si>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</si>
  <si>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</si>
  <si>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</si>
  <si>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</si>
  <si>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</si>
  <si>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</si>
  <si>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</si>
  <si>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</si>
  <si>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</si>
  <si>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</si>
  <si>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</si>
  <si>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</si>
  <si>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</si>
  <si>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</si>
  <si>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</si>
  <si>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</si>
  <si>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</si>
  <si>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</si>
  <si>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</si>
  <si>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</si>
  <si>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</si>
  <si>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</si>
  <si>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</si>
  <si>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</si>
  <si>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</si>
  <si>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</si>
  <si>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</si>
  <si>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</si>
  <si>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</si>
  <si>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</si>
  <si>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</si>
  <si>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</si>
  <si>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</si>
  <si>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</si>
  <si>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</si>
  <si>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</si>
  <si>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</si>
  <si>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</si>
  <si>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</si>
  <si>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</si>
  <si>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</si>
  <si>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</si>
  <si>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</si>
  <si>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</si>
  <si>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</si>
  <si>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</si>
  <si>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</si>
  <si>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</si>
  <si>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</si>
  <si>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</si>
  <si>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</si>
  <si>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</si>
  <si>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</si>
  <si>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</si>
  <si>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</si>
  <si>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</si>
  <si>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</si>
  <si>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</si>
  <si>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</si>
  <si>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</si>
  <si>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</si>
  <si>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</si>
  <si>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</si>
  <si>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</si>
  <si>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</si>
  <si>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</si>
  <si>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</si>
  <si>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</si>
  <si>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</si>
  <si>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</si>
  <si>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</si>
  <si>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</si>
  <si>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</si>
  <si>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</si>
  <si>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</si>
  <si>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</si>
  <si>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</si>
  <si>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</si>
  <si>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</si>
  <si>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</si>
  <si>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</si>
  <si>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</si>
  <si>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</si>
  <si>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</si>
  <si>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</si>
  <si>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</si>
  <si>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</si>
  <si>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</si>
  <si>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</si>
  <si>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</si>
  <si>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</si>
  <si>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</si>
  <si>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</si>
  <si>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</si>
  <si>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</si>
  <si>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</si>
  <si>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</si>
  <si>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</si>
  <si>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</si>
  <si>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</si>
  <si>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</si>
  <si>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</si>
  <si>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</si>
  <si>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</si>
  <si>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</si>
  <si>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</si>
  <si>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</si>
  <si>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</si>
  <si>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</si>
  <si>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</si>
  <si>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</si>
  <si>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</si>
  <si>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</si>
  <si>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</si>
  <si>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</si>
  <si>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</si>
  <si>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</si>
  <si>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</si>
  <si>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</si>
  <si>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</si>
  <si>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</si>
  <si>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</si>
  <si>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</si>
  <si>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</si>
  <si>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</si>
  <si>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</si>
  <si>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</si>
  <si>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</si>
  <si>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</si>
  <si>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</si>
  <si>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</si>
  <si>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</si>
  <si>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</si>
  <si>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</si>
  <si>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</si>
  <si>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</si>
  <si>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</si>
  <si>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</si>
  <si>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</si>
  <si>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</si>
  <si>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</si>
  <si>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</si>
  <si>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</si>
  <si>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</si>
  <si>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</si>
  <si>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</si>
  <si>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</si>
  <si>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</si>
  <si>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</si>
  <si>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</si>
  <si>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</si>
  <si>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</si>
  <si>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</si>
  <si>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</si>
  <si>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</si>
  <si>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</si>
  <si>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</si>
  <si>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</si>
  <si>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CID002593</t>
  </si>
  <si>
    <t>PT Rajehan Ariq</t>
  </si>
  <si>
    <t>Diehl Metal Applications GmbH</t>
  </si>
  <si>
    <t>This CMRT is valid for DMA Berlin and DMA Teltow.
Dieser Bericht auf Basis des CMRT gilt für unsere Werke in Berlin und in Teltow.</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</si>
  <si>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</si>
  <si>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</si>
  <si>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</si>
  <si>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</si>
  <si>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</si>
  <si>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</si>
  <si>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</si>
  <si>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The smelters in our list which source tin from covered countries have been approved to be compliant with the relevant Conflict-Free Smelter Program Assessment protocols. Therefore, material of this origin has to be regarded as DRC conflict-free.</t>
  </si>
  <si>
    <t>100%</t>
  </si>
  <si>
    <t>https://www.diehl.com/group/de/unternehmen/compliance/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</si>
</sst>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group/de/unternehmen/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9FC725-31A0-4819-A85A-0512E5477DF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CFCC210-EAC2-4A90-8E04-1D0462E67ED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6" sqref="B6:J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15800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45369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41.25" customHeight="1">
      <c r="A39" s="41"/>
      <c r="B39" s="40" t="str">
        <f ca="1">OFFSET(L!$C$1,MATCH("Declaration"&amp;ADDRESS(ROW(),COLUMN(),4),L!$A:$A,0)-1,SL,,)&amp;P39</f>
        <v>Tin  (*)</v>
      </c>
      <c r="C39" s="10"/>
      <c r="D39" s="326" t="s">
        <v>488</v>
      </c>
      <c r="E39" s="327"/>
      <c r="F39" s="47"/>
      <c r="G39" s="328" t="s">
        <v>15806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37.5" customHeight="1">
      <c r="A45" s="41"/>
      <c r="B45" s="40" t="str">
        <f ca="1">OFFSET(L!$C$1,MATCH("Declaration"&amp;ADDRESS(ROW(),COLUMN(),4),L!$A:$A,0)-1,SL,,)&amp;P45</f>
        <v>Tin  (*)</v>
      </c>
      <c r="C45" s="10"/>
      <c r="D45" s="326" t="s">
        <v>488</v>
      </c>
      <c r="E45" s="327"/>
      <c r="F45" s="47"/>
      <c r="G45" s="328" t="s">
        <v>15806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15808</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13976</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12551AF-CD15-47C8-B8CC-8A008F6BAA3A}"/>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I40" sqref="I4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 ca="1" si="1">IF(AND(C5="Smelter not listed",OR(LEN(D5)=0,LEN(E5)=0)),1,0)</f>
        <v>0</v>
      </c>
      <c r="AB5" s="228" t="str">
        <f t="shared" ref="AB5" ca="1" si="2">B5&amp;C5</f>
        <v>TinChenzhou Yunxiang Mining and Metallurgy Co., Ltd.</v>
      </c>
    </row>
    <row r="6" spans="1:34" s="227" customFormat="1" ht="19.899999999999999" customHeight="1">
      <c r="A6" s="262" t="s">
        <v>763</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7" ca="1" si="3">IF(B6="","",IF(ISERROR(MATCH($E6,CL,0)),"Unknown",INDIRECT("'C'!$A$"&amp;MATCH($E6,CL,0)+1)))</f>
        <v>US</v>
      </c>
      <c r="T6" s="181" t="str">
        <f ca="1">IF(B6="","",IF(ISERROR(MATCH($J6,SorP!$B$1:$B$6279,0)),"",INDIRECT("'SorP'!$A$"&amp;MATCH($S6&amp;$J6,SorP!C:C,0))))</f>
        <v>US-PA</v>
      </c>
      <c r="U6" s="201"/>
      <c r="V6" s="226">
        <f ca="1">IF(C6="",NA(),IF(OR(C6="Smelter not listed",C6="Smelter not yet identified"),MATCH($B6&amp;$D6,'Smelter Look-up'!$J:$J,0),MATCH($B6&amp;$C6,'Smelter Look-up'!$J:$J,0)))</f>
        <v>389</v>
      </c>
      <c r="X6" s="227">
        <f t="shared" ref="X6:X37" ca="1" si="4">IF(AND(C6="Smelter not listed",OR(LEN(D6)=0,LEN(E6)=0)),1,0)</f>
        <v>0</v>
      </c>
      <c r="AB6" s="228" t="str">
        <f t="shared" ref="AB6:AB37" ca="1" si="5">B6&amp;C6</f>
        <v>TinAlpha</v>
      </c>
    </row>
    <row r="7" spans="1:34" s="227" customFormat="1" ht="19.899999999999999" customHeight="1">
      <c r="A7" s="262" t="s">
        <v>15095</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3"/>
        <v>ID</v>
      </c>
      <c r="T7" s="181" t="str">
        <f ca="1">IF(B7="","",IF(ISERROR(MATCH($J7,SorP!$B$1:$B$6279,0)),"",INDIRECT("'SorP'!$A$"&amp;MATCH($S7&amp;$J7,SorP!C:C,0))))</f>
        <v>ID-BB</v>
      </c>
      <c r="U7" s="201"/>
      <c r="V7" s="226">
        <f ca="1">IF(C7="",NA(),IF(OR(C7="Smelter not listed",C7="Smelter not yet identified"),MATCH($B7&amp;$D7,'Smelter Look-up'!$J:$J,0),MATCH($B7&amp;$C7,'Smelter Look-up'!$J:$J,0)))</f>
        <v>486</v>
      </c>
      <c r="X7" s="227">
        <f t="shared" ca="1" si="4"/>
        <v>0</v>
      </c>
      <c r="AB7" s="228" t="str">
        <f t="shared" ca="1" si="5"/>
        <v>TinPT Aries Kencana Sejahtera</v>
      </c>
    </row>
    <row r="8" spans="1:34" s="227" customFormat="1" ht="19.899999999999999" customHeight="1">
      <c r="A8" s="262" t="s">
        <v>1405</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3"/>
        <v>JP</v>
      </c>
      <c r="T8" s="181" t="str">
        <f ca="1">IF(B8="","",IF(ISERROR(MATCH($J8,SorP!$B$1:$B$6279,0)),"",INDIRECT("'SorP'!$A$"&amp;MATCH($S8&amp;$J8,SorP!C:C,0))))</f>
        <v>JP-05</v>
      </c>
      <c r="U8" s="201"/>
      <c r="V8" s="226">
        <f ca="1">IF(C8="",NA(),IF(OR(C8="Smelter not listed",C8="Smelter not yet identified"),MATCH($B8&amp;$D8,'Smelter Look-up'!$J:$J,0),MATCH($B8&amp;$C8,'Smelter Look-up'!$J:$J,0)))</f>
        <v>417</v>
      </c>
      <c r="X8" s="227">
        <f t="shared" ca="1" si="4"/>
        <v>0</v>
      </c>
      <c r="AB8" s="228" t="str">
        <f t="shared" ca="1" si="5"/>
        <v>TinDowa</v>
      </c>
    </row>
    <row r="9" spans="1:34" s="227" customFormat="1" ht="19.899999999999999" customHeight="1">
      <c r="A9" s="262" t="s">
        <v>764</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3"/>
        <v>BO</v>
      </c>
      <c r="T9" s="181" t="str">
        <f ca="1">IF(B9="","",IF(ISERROR(MATCH($J9,SorP!$B$1:$B$6279,0)),"",INDIRECT("'SorP'!$A$"&amp;MATCH($S9&amp;$J9,SorP!C:C,0))))</f>
        <v>BO-O</v>
      </c>
      <c r="U9" s="201"/>
      <c r="V9" s="226">
        <f ca="1">IF(C9="",NA(),IF(OR(C9="Smelter not listed",C9="Smelter not yet identified"),MATCH($B9&amp;$D9,'Smelter Look-up'!$J:$J,0),MATCH($B9&amp;$C9,'Smelter Look-up'!$J:$J,0)))</f>
        <v>421</v>
      </c>
      <c r="X9" s="227">
        <f t="shared" ca="1" si="4"/>
        <v>0</v>
      </c>
      <c r="AB9" s="228" t="str">
        <f t="shared" ca="1" si="5"/>
        <v>TinEM Vinto</v>
      </c>
    </row>
    <row r="10" spans="1:34" s="227" customFormat="1" ht="19.899999999999999" customHeight="1">
      <c r="A10" s="262" t="s">
        <v>766</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3"/>
        <v>PL</v>
      </c>
      <c r="T10" s="181" t="str">
        <f ca="1">IF(B10="","",IF(ISERROR(MATCH($J10,SorP!$B$1:$B$6279,0)),"",INDIRECT("'SorP'!$A$"&amp;MATCH($S10&amp;$J10,SorP!C:C,0))))</f>
        <v>PL-18</v>
      </c>
      <c r="U10" s="201"/>
      <c r="V10" s="226">
        <f ca="1">IF(C10="",NA(),IF(OR(C10="Smelter not listed",C10="Smelter not yet identified"),MATCH($B10&amp;$D10,'Smelter Look-up'!$J:$J,0),MATCH($B10&amp;$C10,'Smelter Look-up'!$J:$J,0)))</f>
        <v>430</v>
      </c>
      <c r="X10" s="227">
        <f t="shared" ca="1" si="4"/>
        <v>0</v>
      </c>
      <c r="AB10" s="228" t="str">
        <f t="shared" ca="1" si="5"/>
        <v>TinFenix Metals</v>
      </c>
    </row>
    <row r="11" spans="1:34" s="227" customFormat="1" ht="19.899999999999999" customHeight="1">
      <c r="A11" s="262" t="s">
        <v>767</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3"/>
        <v>CN</v>
      </c>
      <c r="T11" s="181" t="str">
        <f ca="1">IF(B11="","",IF(ISERROR(MATCH($J11,SorP!$B$1:$B$6279,0)),"",INDIRECT("'SorP'!$A$"&amp;MATCH($S11&amp;$J11,SorP!C:C,0))))</f>
        <v>CN-YN</v>
      </c>
      <c r="U11" s="201"/>
      <c r="V11" s="226">
        <f ca="1">IF(C11="",NA(),IF(OR(C11="Smelter not listed",C11="Smelter not yet identified"),MATCH($B11&amp;$D11,'Smelter Look-up'!$J:$J,0),MATCH($B11&amp;$C11,'Smelter Look-up'!$J:$J,0)))</f>
        <v>436</v>
      </c>
      <c r="X11" s="227">
        <f t="shared" ca="1" si="4"/>
        <v>0</v>
      </c>
      <c r="AB11" s="228" t="str">
        <f t="shared" ca="1" si="5"/>
        <v>TinGejiu Non-Ferrous Metal Processing Co., Ltd.</v>
      </c>
    </row>
    <row r="12" spans="1:34" s="227" customFormat="1" ht="19.899999999999999" customHeight="1">
      <c r="A12" s="262" t="s">
        <v>770</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c r="R12" s="182" t="str">
        <f ca="1">IF(ISERROR($V12),"",OFFSET('Smelter Look-up'!$C$4,$V12-4,0)&amp;"")</f>
        <v>China Tin Group Co., Ltd.</v>
      </c>
      <c r="S12" s="181" t="str">
        <f t="shared" ca="1" si="3"/>
        <v>CN</v>
      </c>
      <c r="T12" s="181" t="str">
        <f ca="1">IF(B12="","",IF(ISERROR(MATCH($J12,SorP!$B$1:$B$6279,0)),"",INDIRECT("'SorP'!$A$"&amp;MATCH($S12&amp;$J12,SorP!C:C,0))))</f>
        <v>CN-GX</v>
      </c>
      <c r="U12" s="201"/>
      <c r="V12" s="226">
        <f ca="1">IF(C12="",NA(),IF(OR(C12="Smelter not listed",C12="Smelter not yet identified"),MATCH($B12&amp;$D12,'Smelter Look-up'!$J:$J,0),MATCH($B12&amp;$C12,'Smelter Look-up'!$J:$J,0)))</f>
        <v>403</v>
      </c>
      <c r="X12" s="227">
        <f t="shared" ca="1" si="4"/>
        <v>0</v>
      </c>
      <c r="AB12" s="228" t="str">
        <f t="shared" ca="1" si="5"/>
        <v>TinChina Tin Group Co., Ltd.</v>
      </c>
    </row>
    <row r="13" spans="1:34" s="227" customFormat="1" ht="19.899999999999999" customHeight="1">
      <c r="A13" s="262" t="s">
        <v>771</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 ca="1">IF(C13="",NA(),IF(OR(C13="Smelter not listed",C13="Smelter not yet identified"),MATCH($B13&amp;$D13,'Smelter Look-up'!$J:$J,0),MATCH($B13&amp;$C13,'Smelter Look-up'!$J:$J,0)))</f>
        <v>458</v>
      </c>
      <c r="X13" s="227">
        <f t="shared" ca="1" si="4"/>
        <v>0</v>
      </c>
      <c r="AB13" s="228" t="str">
        <f t="shared" ca="1" si="5"/>
        <v>TinMalaysia Smelting Corporation (MSC)</v>
      </c>
    </row>
    <row r="14" spans="1:34" s="227" customFormat="1" ht="19.899999999999999" customHeight="1">
      <c r="A14" s="262" t="s">
        <v>1781</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3"/>
        <v>US</v>
      </c>
      <c r="T14" s="181" t="str">
        <f ca="1">IF(B14="","",IF(ISERROR(MATCH($J14,SorP!$B$1:$B$6279,0)),"",INDIRECT("'SorP'!$A$"&amp;MATCH($S14&amp;$J14,SorP!C:C,0))))</f>
        <v>US-OH</v>
      </c>
      <c r="U14" s="201"/>
      <c r="V14" s="226">
        <f ca="1">IF(C14="",NA(),IF(OR(C14="Smelter not listed",C14="Smelter not yet identified"),MATCH($B14&amp;$D14,'Smelter Look-up'!$J:$J,0),MATCH($B14&amp;$C14,'Smelter Look-up'!$J:$J,0)))</f>
        <v>462</v>
      </c>
      <c r="X14" s="227">
        <f t="shared" ca="1" si="4"/>
        <v>0</v>
      </c>
      <c r="AB14" s="228" t="str">
        <f t="shared" ca="1" si="5"/>
        <v>TinMetallic Resources, Inc.</v>
      </c>
    </row>
    <row r="15" spans="1:34" s="227" customFormat="1" ht="19.899999999999999" customHeight="1">
      <c r="A15" s="262" t="s">
        <v>772</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 ca="1">IF(C15="",NA(),IF(OR(C15="Smelter not listed",C15="Smelter not yet identified"),MATCH($B15&amp;$D15,'Smelter Look-up'!$J:$J,0),MATCH($B15&amp;$C15,'Smelter Look-up'!$J:$J,0)))</f>
        <v>465</v>
      </c>
      <c r="X15" s="227">
        <f t="shared" ca="1" si="4"/>
        <v>0</v>
      </c>
      <c r="AB15" s="228" t="str">
        <f t="shared" ca="1" si="5"/>
        <v>TinMineracao Taboca S.A.</v>
      </c>
    </row>
    <row r="16" spans="1:34" s="227" customFormat="1" ht="19.899999999999999" customHeight="1">
      <c r="A16" s="262" t="s">
        <v>773</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 ca="1">IF(C16="",NA(),IF(OR(C16="Smelter not listed",C16="Smelter not yet identified"),MATCH($B16&amp;$D16,'Smelter Look-up'!$J:$J,0),MATCH($B16&amp;$C16,'Smelter Look-up'!$J:$J,0)))</f>
        <v>470</v>
      </c>
      <c r="X16" s="227">
        <f t="shared" ca="1" si="4"/>
        <v>0</v>
      </c>
      <c r="AB16" s="228" t="str">
        <f t="shared" ca="1" si="5"/>
        <v>TinMinsur</v>
      </c>
    </row>
    <row r="17" spans="1:28" s="227" customFormat="1" ht="19.899999999999999" customHeight="1">
      <c r="A17" s="262" t="s">
        <v>774</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 ca="1">IF(C17="",NA(),IF(OR(C17="Smelter not listed",C17="Smelter not yet identified"),MATCH($B17&amp;$D17,'Smelter Look-up'!$J:$J,0),MATCH($B17&amp;$C17,'Smelter Look-up'!$J:$J,0)))</f>
        <v>471</v>
      </c>
      <c r="X17" s="227">
        <f t="shared" ca="1" si="4"/>
        <v>0</v>
      </c>
      <c r="AB17" s="228" t="str">
        <f t="shared" ca="1" si="5"/>
        <v>TinMitsubishi Materials Corporation</v>
      </c>
    </row>
    <row r="18" spans="1:28" s="227" customFormat="1" ht="19.899999999999999" customHeight="1">
      <c r="A18" s="181" t="s">
        <v>1788</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c r="R18" s="182" t="str">
        <f ca="1">IF(ISERROR($V18),"",OFFSET('Smelter Look-up'!$C$4,$V18-4,0)&amp;"")</f>
        <v>Jiangxi New Nanshan Technology Ltd.</v>
      </c>
      <c r="S18" s="181" t="str">
        <f t="shared" ca="1" si="3"/>
        <v>CN</v>
      </c>
      <c r="T18" s="181" t="str">
        <f ca="1">IF(B18="","",IF(ISERROR(MATCH($J18,SorP!$B$1:$B$6279,0)),"",INDIRECT("'SorP'!$A$"&amp;MATCH($S18&amp;$J18,SorP!C:C,0))))</f>
        <v>CN-JX</v>
      </c>
      <c r="U18" s="201"/>
      <c r="V18" s="226">
        <f ca="1">IF(C18="",NA(),IF(OR(C18="Smelter not listed",C18="Smelter not yet identified"),MATCH($B18&amp;$D18,'Smelter Look-up'!$J:$J,0),MATCH($B18&amp;$C18,'Smelter Look-up'!$J:$J,0)))</f>
        <v>450</v>
      </c>
      <c r="X18" s="227">
        <f t="shared" ca="1" si="4"/>
        <v>0</v>
      </c>
      <c r="AB18" s="228" t="str">
        <f t="shared" ca="1" si="5"/>
        <v>TinJiangxi New Nanshan Technology Ltd.</v>
      </c>
    </row>
    <row r="19" spans="1:28" s="227" customFormat="1" ht="20.25">
      <c r="A19" s="181" t="s">
        <v>777</v>
      </c>
      <c r="B19" s="182" t="str">
        <f ca="1">IF(LEN(A19)=0,"",INDEX('Smelter Look-up'!$A:$A,MATCH($A19,'Smelter Look-up'!$E:$E,0)))</f>
        <v>Tin</v>
      </c>
      <c r="C19" s="186" t="str">
        <f ca="1">IF(LEN(A19)=0,"",INDEX('Smelter Look-up'!$C:$C,MATCH($A19,'Smelter Look-up'!$E:$E,0)))</f>
        <v>Operaciones Metalurgicas S.A.</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Operaciones Metalurgicas S.A.</v>
      </c>
      <c r="S19" s="181" t="str">
        <f t="shared" ca="1" si="3"/>
        <v>BO</v>
      </c>
      <c r="T19" s="181" t="str">
        <f ca="1">IF(B19="","",IF(ISERROR(MATCH($J19,SorP!$B$1:$B$6279,0)),"",INDIRECT("'SorP'!$A$"&amp;MATCH($S19&amp;$J19,SorP!C:C,0))))</f>
        <v>BO-O</v>
      </c>
      <c r="U19" s="201"/>
      <c r="V19" s="226">
        <f ca="1">IF(C19="",NA(),IF(OR(C19="Smelter not listed",C19="Smelter not yet identified"),MATCH($B19&amp;$D19,'Smelter Look-up'!$J:$J,0),MATCH($B19&amp;$C19,'Smelter Look-up'!$J:$J,0)))</f>
        <v>482</v>
      </c>
      <c r="X19" s="227">
        <f t="shared" ca="1" si="4"/>
        <v>0</v>
      </c>
      <c r="AB19" s="228" t="str">
        <f t="shared" ca="1" si="5"/>
        <v>TinOperaciones Metalurgicas S.A.</v>
      </c>
    </row>
    <row r="20" spans="1:28" s="227" customFormat="1" ht="20.25">
      <c r="A20" s="181" t="s">
        <v>778</v>
      </c>
      <c r="B20" s="182" t="str">
        <f ca="1">IF(LEN(A20)=0,"",INDEX('Smelter Look-up'!$A:$A,MATCH($A20,'Smelter Look-up'!$E:$E,0)))</f>
        <v>Tin</v>
      </c>
      <c r="C20" s="186" t="str">
        <f ca="1">IF(LEN(A20)=0,"",INDEX('Smelter Look-up'!$C:$C,MATCH($A20,'Smelter Look-up'!$E:$E,0)))</f>
        <v>PT Artha Cipta Langgeng</v>
      </c>
      <c r="D20" s="230"/>
      <c r="E20" s="182" t="str">
        <f ca="1">IF(ISERROR($V20),"",OFFSET('Smelter Look-up'!$D$4,$V20-4,0)&amp;"")</f>
        <v>INDONESIA</v>
      </c>
      <c r="F20" s="182" t="str">
        <f ca="1">IF(ISERROR($V20),"",OFFSET('Smelter Look-up'!$E$4,$V20-4,0))</f>
        <v>CID001399</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Artha Cipta Langgeng</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487</v>
      </c>
      <c r="X20" s="227">
        <f t="shared" ca="1" si="4"/>
        <v>0</v>
      </c>
      <c r="AB20" s="228" t="str">
        <f t="shared" ca="1" si="5"/>
        <v>TinPT Artha Cipta Langgeng</v>
      </c>
    </row>
    <row r="21" spans="1:28" s="227" customFormat="1" ht="20.25">
      <c r="A21" s="181" t="s">
        <v>15479</v>
      </c>
      <c r="B21" s="182" t="str">
        <f ca="1">IF(LEN(A21)=0,"",INDEX('Smelter Look-up'!$A:$A,MATCH($A21,'Smelter Look-up'!$E:$E,0)))</f>
        <v>Tin</v>
      </c>
      <c r="C21" s="186" t="str">
        <f ca="1">IF(LEN(A21)=0,"",INDEX('Smelter Look-up'!$C:$C,MATCH($A21,'Smelter Look-up'!$E:$E,0)))</f>
        <v>PT Babel Inti Perkasa</v>
      </c>
      <c r="D21" s="230"/>
      <c r="E21" s="182" t="str">
        <f ca="1">IF(ISERROR($V21),"",OFFSET('Smelter Look-up'!$D$4,$V21-4,0)&amp;"")</f>
        <v>INDONESIA</v>
      </c>
      <c r="F21" s="182" t="str">
        <f ca="1">IF(ISERROR($V21),"",OFFSET('Smelter Look-up'!$E$4,$V21-4,0))</f>
        <v>CID001402</v>
      </c>
      <c r="G21" s="182" t="str">
        <f ca="1">IF(C21=$X$4,IF(ISERROR($V21),"Enter smelter details","RMI"),IF(ISERROR($V21),"",OFFSET('Smelter Look-up'!$F$4,$V21-4,0)))</f>
        <v>RMI</v>
      </c>
      <c r="H21" s="183">
        <f ca="1">IF(ISERROR($V21),"",OFFSET('Smelter Look-up'!$G$4,$V21-4,0))</f>
        <v>0</v>
      </c>
      <c r="I21" s="184" t="str">
        <f ca="1">IF(ISERROR($V21),"",OFFSET('Smelter Look-up'!$H$4,$V21-4,0))</f>
        <v>Lintang</v>
      </c>
      <c r="J21" s="184" t="str">
        <f ca="1">IF(ISERROR($V21),"",OFFSET('Smelter Look-up'!$I$4,$V21-4,0))</f>
        <v>Kepulauan Bangka Belitung</v>
      </c>
      <c r="K21" s="224"/>
      <c r="L21" s="224"/>
      <c r="M21" s="224"/>
      <c r="N21" s="224"/>
      <c r="O21" s="224"/>
      <c r="P21" s="185"/>
      <c r="Q21" s="225"/>
      <c r="R21" s="182" t="str">
        <f ca="1">IF(ISERROR($V21),"",OFFSET('Smelter Look-up'!$C$4,$V21-4,0)&amp;"")</f>
        <v>PT Babel Inti Perkasa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489</v>
      </c>
      <c r="X21" s="227">
        <f t="shared" ca="1" si="4"/>
        <v>0</v>
      </c>
      <c r="AB21" s="228" t="str">
        <f t="shared" ca="1" si="5"/>
        <v>TinPT Babel Inti Perkasa</v>
      </c>
    </row>
    <row r="22" spans="1:28" s="227" customFormat="1" ht="20.25">
      <c r="A22" s="181" t="s">
        <v>15108</v>
      </c>
      <c r="B22" s="182" t="str">
        <f ca="1">IF(LEN(A22)=0,"",INDEX('Smelter Look-up'!$A:$A,MATCH($A22,'Smelter Look-up'!$E:$E,0)))</f>
        <v>Tin</v>
      </c>
      <c r="C22" s="186" t="str">
        <f ca="1">IF(LEN(A22)=0,"",INDEX('Smelter Look-up'!$C:$C,MATCH($A22,'Smelter Look-up'!$E:$E,0)))</f>
        <v>PT Babel Surya Alam Lestari</v>
      </c>
      <c r="D22" s="230"/>
      <c r="E22" s="182" t="str">
        <f ca="1">IF(ISERROR($V22),"",OFFSET('Smelter Look-up'!$D$4,$V22-4,0)&amp;"")</f>
        <v>INDONESIA</v>
      </c>
      <c r="F22" s="182" t="str">
        <f ca="1">IF(ISERROR($V22),"",OFFSET('Smelter Look-up'!$E$4,$V22-4,0))</f>
        <v>CID001406</v>
      </c>
      <c r="G22" s="182" t="str">
        <f ca="1">IF(C22=$X$4,IF(ISERROR($V22),"Enter smelter details","RMI"),IF(ISERROR($V22),"",OFFSET('Smelter Look-up'!$F$4,$V22-4,0)))</f>
        <v>RMI</v>
      </c>
      <c r="H22" s="183">
        <f ca="1">IF(ISERROR($V22),"",OFFSET('Smelter Look-up'!$G$4,$V22-4,0))</f>
        <v>0</v>
      </c>
      <c r="I22" s="184" t="str">
        <f ca="1">IF(ISERROR($V22),"",OFFSET('Smelter Look-up'!$H$4,$V22-4,0))</f>
        <v>Badau</v>
      </c>
      <c r="J22" s="184" t="str">
        <f ca="1">IF(ISERROR($V22),"",OFFSET('Smelter Look-up'!$I$4,$V22-4,0))</f>
        <v>Kepulauan Bangka Belitung</v>
      </c>
      <c r="K22" s="224"/>
      <c r="L22" s="224"/>
      <c r="M22" s="224"/>
      <c r="N22" s="224"/>
      <c r="O22" s="224"/>
      <c r="P22" s="185"/>
      <c r="Q22" s="225"/>
      <c r="R22" s="182" t="str">
        <f ca="1">IF(ISERROR($V22),"",OFFSET('Smelter Look-up'!$C$4,$V22-4,0)&amp;"")</f>
        <v>PT Babel Surya Alam Lestari</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490</v>
      </c>
      <c r="X22" s="227">
        <f t="shared" ca="1" si="4"/>
        <v>0</v>
      </c>
      <c r="AB22" s="228" t="str">
        <f t="shared" ca="1" si="5"/>
        <v>TinPT Babel Surya Alam Lestari</v>
      </c>
    </row>
    <row r="23" spans="1:28" s="227" customFormat="1" ht="20.25">
      <c r="A23" s="181" t="s">
        <v>15471</v>
      </c>
      <c r="B23" s="182" t="str">
        <f ca="1">IF(LEN(A23)=0,"",INDEX('Smelter Look-up'!$A:$A,MATCH($A23,'Smelter Look-up'!$E:$E,0)))</f>
        <v>Tin</v>
      </c>
      <c r="C23" s="186" t="str">
        <f ca="1">IF(LEN(A23)=0,"",INDEX('Smelter Look-up'!$C:$C,MATCH($A23,'Smelter Look-up'!$E:$E,0)))</f>
        <v>PT Bukit Timah</v>
      </c>
      <c r="D23" s="230"/>
      <c r="E23" s="182" t="str">
        <f ca="1">IF(ISERROR($V23),"",OFFSET('Smelter Look-up'!$D$4,$V23-4,0)&amp;"")</f>
        <v>INDONESIA</v>
      </c>
      <c r="F23" s="182" t="str">
        <f ca="1">IF(ISERROR($V23),"",OFFSET('Smelter Look-up'!$E$4,$V23-4,0))</f>
        <v>CID001428</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c r="R23" s="182" t="str">
        <f ca="1">IF(ISERROR($V23),"",OFFSET('Smelter Look-up'!$C$4,$V23-4,0)&amp;"")</f>
        <v>PT Bukit Timah</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495</v>
      </c>
      <c r="X23" s="227">
        <f t="shared" ca="1" si="4"/>
        <v>0</v>
      </c>
      <c r="AB23" s="228" t="str">
        <f t="shared" ca="1" si="5"/>
        <v>TinPT Bukit Timah</v>
      </c>
    </row>
    <row r="24" spans="1:28" s="227" customFormat="1" ht="20.25">
      <c r="A24" s="181" t="s">
        <v>779</v>
      </c>
      <c r="B24" s="182" t="str">
        <f ca="1">IF(LEN(A24)=0,"",INDEX('Smelter Look-up'!$A:$A,MATCH($A24,'Smelter Look-up'!$E:$E,0)))</f>
        <v>Tin</v>
      </c>
      <c r="C24" s="186" t="str">
        <f ca="1">IF(LEN(A24)=0,"",INDEX('Smelter Look-up'!$C:$C,MATCH($A24,'Smelter Look-up'!$E:$E,0)))</f>
        <v>PT Mitra Stania Prima</v>
      </c>
      <c r="D24" s="230"/>
      <c r="E24" s="182" t="str">
        <f ca="1">IF(ISERROR($V24),"",OFFSET('Smelter Look-up'!$D$4,$V24-4,0)&amp;"")</f>
        <v>INDONESIA</v>
      </c>
      <c r="F24" s="182" t="str">
        <f ca="1">IF(ISERROR($V24),"",OFFSET('Smelter Look-up'!$E$4,$V24-4,0))</f>
        <v>CID001453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Mitra Stania Prima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500</v>
      </c>
      <c r="X24" s="227">
        <f t="shared" ca="1" si="4"/>
        <v>0</v>
      </c>
      <c r="AB24" s="228" t="str">
        <f t="shared" ca="1" si="5"/>
        <v>TinPT Mitra Stania Prima</v>
      </c>
    </row>
    <row r="25" spans="1:28" s="227" customFormat="1" ht="20.25">
      <c r="A25" s="181" t="s">
        <v>15112</v>
      </c>
      <c r="B25" s="182" t="str">
        <f ca="1">IF(LEN(A25)=0,"",INDEX('Smelter Look-up'!$A:$A,MATCH($A25,'Smelter Look-up'!$E:$E,0)))</f>
        <v>Tin</v>
      </c>
      <c r="C25" s="186" t="str">
        <f ca="1">IF(LEN(A25)=0,"",INDEX('Smelter Look-up'!$C:$C,MATCH($A25,'Smelter Look-up'!$E:$E,0)))</f>
        <v>PT Prima Timah Utama</v>
      </c>
      <c r="D25" s="230"/>
      <c r="E25" s="182" t="str">
        <f ca="1">IF(ISERROR($V25),"",OFFSET('Smelter Look-up'!$D$4,$V25-4,0)&amp;"")</f>
        <v>INDONESIA</v>
      </c>
      <c r="F25" s="182" t="str">
        <f ca="1">IF(ISERROR($V25),"",OFFSET('Smelter Look-up'!$E$4,$V25-4,0))</f>
        <v>CID001458</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Prima Timah Utama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504</v>
      </c>
      <c r="X25" s="227">
        <f t="shared" ca="1" si="4"/>
        <v>0</v>
      </c>
      <c r="AB25" s="228" t="str">
        <f t="shared" ca="1" si="5"/>
        <v>TinPT Prima Timah Utama</v>
      </c>
    </row>
    <row r="26" spans="1:28" s="227" customFormat="1" ht="20.25">
      <c r="A26" s="181" t="s">
        <v>780</v>
      </c>
      <c r="B26" s="182" t="str">
        <f ca="1">IF(LEN(A26)=0,"",INDEX('Smelter Look-up'!$A:$A,MATCH($A26,'Smelter Look-up'!$E:$E,0)))</f>
        <v>Tin</v>
      </c>
      <c r="C26" s="186" t="str">
        <f ca="1">IF(LEN(A26)=0,"",INDEX('Smelter Look-up'!$C:$C,MATCH($A26,'Smelter Look-up'!$E:$E,0)))</f>
        <v>PT Refined Bangka Tin</v>
      </c>
      <c r="D26" s="230"/>
      <c r="E26" s="182" t="str">
        <f ca="1">IF(ISERROR($V26),"",OFFSET('Smelter Look-up'!$D$4,$V26-4,0)&amp;"")</f>
        <v>INDONESIA</v>
      </c>
      <c r="F26" s="182" t="str">
        <f ca="1">IF(ISERROR($V26),"",OFFSET('Smelter Look-up'!$E$4,$V26-4,0))</f>
        <v>CID001460</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Refined Bangka Tin</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507</v>
      </c>
      <c r="X26" s="227">
        <f t="shared" ca="1" si="4"/>
        <v>0</v>
      </c>
      <c r="AB26" s="228" t="str">
        <f t="shared" ca="1" si="5"/>
        <v>TinPT Refined Bangka Tin</v>
      </c>
    </row>
    <row r="27" spans="1:28" s="227" customFormat="1" ht="20.25">
      <c r="A27" s="181" t="s">
        <v>15493</v>
      </c>
      <c r="B27" s="182" t="str">
        <f ca="1">IF(LEN(A27)=0,"",INDEX('Smelter Look-up'!$A:$A,MATCH($A27,'Smelter Look-up'!$E:$E,0)))</f>
        <v>Tin</v>
      </c>
      <c r="C27" s="186" t="str">
        <f ca="1">IF(LEN(A27)=0,"",INDEX('Smelter Look-up'!$C:$C,MATCH($A27,'Smelter Look-up'!$E:$E,0)))</f>
        <v>PT Sariwiguna Binasentosa</v>
      </c>
      <c r="D27" s="230"/>
      <c r="E27" s="182" t="str">
        <f ca="1">IF(ISERROR($V27),"",OFFSET('Smelter Look-up'!$D$4,$V27-4,0)&amp;"")</f>
        <v>INDONESIA</v>
      </c>
      <c r="F27" s="182" t="str">
        <f ca="1">IF(ISERROR($V27),"",OFFSET('Smelter Look-up'!$E$4,$V27-4,0))</f>
        <v>CID001463</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Sariwiguna Binasentosa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508</v>
      </c>
      <c r="X27" s="227">
        <f t="shared" ca="1" si="4"/>
        <v>0</v>
      </c>
      <c r="AB27" s="228" t="str">
        <f t="shared" ca="1" si="5"/>
        <v>TinPT Sariwiguna Binasentosa</v>
      </c>
    </row>
    <row r="28" spans="1:28" s="227" customFormat="1" ht="20.25">
      <c r="A28" s="181" t="s">
        <v>15116</v>
      </c>
      <c r="B28" s="182" t="str">
        <f ca="1">IF(LEN(A28)=0,"",INDEX('Smelter Look-up'!$A:$A,MATCH($A28,'Smelter Look-up'!$E:$E,0)))</f>
        <v>Tin</v>
      </c>
      <c r="C28" s="186" t="str">
        <f ca="1">IF(LEN(A28)=0,"",INDEX('Smelter Look-up'!$C:$C,MATCH($A28,'Smelter Look-up'!$E:$E,0)))</f>
        <v>PT Stanindo Inti Perkasa</v>
      </c>
      <c r="D28" s="230"/>
      <c r="E28" s="182" t="str">
        <f ca="1">IF(ISERROR($V28),"",OFFSET('Smelter Look-up'!$D$4,$V28-4,0)&amp;"")</f>
        <v>INDONESIA</v>
      </c>
      <c r="F28" s="182" t="str">
        <f ca="1">IF(ISERROR($V28),"",OFFSET('Smelter Look-up'!$E$4,$V28-4,0))</f>
        <v>CID001468</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Stanindo Inti Perkasa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509</v>
      </c>
      <c r="X28" s="227">
        <f t="shared" ca="1" si="4"/>
        <v>0</v>
      </c>
      <c r="AB28" s="228" t="str">
        <f t="shared" ca="1" si="5"/>
        <v>TinPT Stanindo Inti Perkasa</v>
      </c>
    </row>
    <row r="29" spans="1:28" s="227" customFormat="1" ht="20.25">
      <c r="A29" s="181" t="s">
        <v>800</v>
      </c>
      <c r="B29" s="182" t="str">
        <f ca="1">IF(LEN(A29)=0,"",INDEX('Smelter Look-up'!$A:$A,MATCH($A29,'Smelter Look-up'!$E:$E,0)))</f>
        <v>Tin</v>
      </c>
      <c r="C29" s="186" t="str">
        <f ca="1">IF(LEN(A29)=0,"",INDEX('Smelter Look-up'!$C:$C,MATCH($A29,'Smelter Look-up'!$E:$E,0)))</f>
        <v>PT Timah Tbk Kundur</v>
      </c>
      <c r="D29" s="230"/>
      <c r="E29" s="182" t="str">
        <f ca="1">IF(ISERROR($V29),"",OFFSET('Smelter Look-up'!$D$4,$V29-4,0)&amp;"")</f>
        <v>INDONESIA</v>
      </c>
      <c r="F29" s="182" t="str">
        <f ca="1">IF(ISERROR($V29),"",OFFSET('Smelter Look-up'!$E$4,$V29-4,0))</f>
        <v>CID001477</v>
      </c>
      <c r="G29" s="182" t="str">
        <f ca="1">IF(C29=$X$4,IF(ISERROR($V29),"Enter smelter details","RMI"),IF(ISERROR($V29),"",OFFSET('Smelter Look-up'!$F$4,$V29-4,0)))</f>
        <v>RMI</v>
      </c>
      <c r="H29" s="183">
        <f ca="1">IF(ISERROR($V29),"",OFFSET('Smelter Look-up'!$G$4,$V29-4,0))</f>
        <v>0</v>
      </c>
      <c r="I29" s="184" t="str">
        <f ca="1">IF(ISERROR($V29),"",OFFSET('Smelter Look-up'!$H$4,$V29-4,0))</f>
        <v>Kundur</v>
      </c>
      <c r="J29" s="184" t="str">
        <f ca="1">IF(ISERROR($V29),"",OFFSET('Smelter Look-up'!$I$4,$V29-4,0))</f>
        <v>Riau</v>
      </c>
      <c r="K29" s="224"/>
      <c r="L29" s="224"/>
      <c r="M29" s="224"/>
      <c r="N29" s="224"/>
      <c r="O29" s="224"/>
      <c r="P29" s="185"/>
      <c r="Q29" s="225"/>
      <c r="R29" s="182" t="str">
        <f ca="1">IF(ISERROR($V29),"",OFFSET('Smelter Look-up'!$C$4,$V29-4,0)&amp;"")</f>
        <v>PT Timah Tbk Kundur</v>
      </c>
      <c r="S29" s="181" t="str">
        <f t="shared" ca="1" si="3"/>
        <v>ID</v>
      </c>
      <c r="T29" s="181" t="str">
        <f ca="1">IF(B29="","",IF(ISERROR(MATCH($J29,SorP!$B$1:$B$6279,0)),"",INDIRECT("'SorP'!$A$"&amp;MATCH($S29&amp;$J29,SorP!C:C,0))))</f>
        <v>ID-RI</v>
      </c>
      <c r="U29" s="201"/>
      <c r="V29" s="226">
        <f ca="1">IF(C29="",NA(),IF(OR(C29="Smelter not listed",C29="Smelter not yet identified"),MATCH($B29&amp;$D29,'Smelter Look-up'!$J:$J,0),MATCH($B29&amp;$C29,'Smelter Look-up'!$J:$J,0)))</f>
        <v>513</v>
      </c>
      <c r="X29" s="227">
        <f t="shared" ca="1" si="4"/>
        <v>0</v>
      </c>
      <c r="AB29" s="228" t="str">
        <f t="shared" ca="1" si="5"/>
        <v>TinPT Timah Tbk Kundur</v>
      </c>
    </row>
    <row r="30" spans="1:28" s="227" customFormat="1" ht="20.25">
      <c r="A30" s="181" t="s">
        <v>781</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514</v>
      </c>
      <c r="X30" s="227">
        <f t="shared" ca="1" si="4"/>
        <v>0</v>
      </c>
      <c r="AB30" s="228" t="str">
        <f t="shared" ca="1" si="5"/>
        <v>TinPT Timah Tbk Mentok</v>
      </c>
    </row>
    <row r="31" spans="1:28" s="227" customFormat="1" ht="20.25">
      <c r="A31" s="181" t="s">
        <v>15120</v>
      </c>
      <c r="B31" s="182" t="str">
        <f ca="1">IF(LEN(A31)=0,"",INDEX('Smelter Look-up'!$A:$A,MATCH($A31,'Smelter Look-up'!$E:$E,0)))</f>
        <v>Tin</v>
      </c>
      <c r="C31" s="186" t="str">
        <f ca="1">IF(LEN(A31)=0,"",INDEX('Smelter Look-up'!$C:$C,MATCH($A31,'Smelter Look-up'!$E:$E,0)))</f>
        <v>PT Tinindo Inter Nusa</v>
      </c>
      <c r="D31" s="230"/>
      <c r="E31" s="182" t="str">
        <f ca="1">IF(ISERROR($V31),"",OFFSET('Smelter Look-up'!$D$4,$V31-4,0)&amp;"")</f>
        <v>INDONESIA</v>
      </c>
      <c r="F31" s="182" t="str">
        <f ca="1">IF(ISERROR($V31),"",OFFSET('Smelter Look-up'!$E$4,$V31-4,0))</f>
        <v>CID001490</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c r="R31" s="182" t="str">
        <f ca="1">IF(ISERROR($V31),"",OFFSET('Smelter Look-up'!$C$4,$V31-4,0)&amp;"")</f>
        <v>PT Tinindo Inter Nusa</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515</v>
      </c>
      <c r="X31" s="227">
        <f t="shared" ca="1" si="4"/>
        <v>0</v>
      </c>
      <c r="AB31" s="228" t="str">
        <f t="shared" ca="1" si="5"/>
        <v>TinPT Tinindo Inter Nusa</v>
      </c>
    </row>
    <row r="32" spans="1:28" s="227" customFormat="1" ht="20.25">
      <c r="A32" s="181" t="s">
        <v>783</v>
      </c>
      <c r="B32" s="182" t="str">
        <f ca="1">IF(LEN(A32)=0,"",INDEX('Smelter Look-up'!$A:$A,MATCH($A32,'Smelter Look-up'!$E:$E,0)))</f>
        <v>Tin</v>
      </c>
      <c r="C32" s="186" t="str">
        <f ca="1">IF(LEN(A32)=0,"",INDEX('Smelter Look-up'!$C:$C,MATCH($A32,'Smelter Look-up'!$E:$E,0)))</f>
        <v>Rui Da Hung</v>
      </c>
      <c r="D32" s="230"/>
      <c r="E32" s="182" t="str">
        <f ca="1">IF(ISERROR($V32),"",OFFSET('Smelter Look-up'!$D$4,$V32-4,0)&amp;"")</f>
        <v>TAIWAN, PROVINCE OF CHINA</v>
      </c>
      <c r="F32" s="182" t="str">
        <f ca="1">IF(ISERROR($V32),"",OFFSET('Smelter Look-up'!$E$4,$V32-4,0))</f>
        <v>CID001539</v>
      </c>
      <c r="G32" s="182" t="str">
        <f ca="1">IF(C32=$X$4,IF(ISERROR($V32),"Enter smelter details","RMI"),IF(ISERROR($V32),"",OFFSET('Smelter Look-up'!$F$4,$V32-4,0)))</f>
        <v>RMI</v>
      </c>
      <c r="H32" s="183">
        <f ca="1">IF(ISERROR($V32),"",OFFSET('Smelter Look-up'!$G$4,$V32-4,0))</f>
        <v>0</v>
      </c>
      <c r="I32" s="184" t="str">
        <f ca="1">IF(ISERROR($V32),"",OFFSET('Smelter Look-up'!$H$4,$V32-4,0))</f>
        <v>Longtan Shiang Taoyuan</v>
      </c>
      <c r="J32" s="184" t="str">
        <f ca="1">IF(ISERROR($V32),"",OFFSET('Smelter Look-up'!$I$4,$V32-4,0))</f>
        <v>Taoyuan</v>
      </c>
      <c r="K32" s="224"/>
      <c r="L32" s="224"/>
      <c r="M32" s="224"/>
      <c r="N32" s="224"/>
      <c r="O32" s="224"/>
      <c r="P32" s="185"/>
      <c r="Q32" s="225"/>
      <c r="R32" s="182" t="str">
        <f ca="1">IF(ISERROR($V32),"",OFFSET('Smelter Look-up'!$C$4,$V32-4,0)&amp;"")</f>
        <v>Rui Da Hung</v>
      </c>
      <c r="S32" s="181" t="str">
        <f t="shared" ca="1" si="3"/>
        <v>TW</v>
      </c>
      <c r="T32" s="181" t="str">
        <f ca="1">IF(B32="","",IF(ISERROR(MATCH($J32,SorP!$B$1:$B$6279,0)),"",INDIRECT("'SorP'!$A$"&amp;MATCH($S32&amp;$J32,SorP!C:C,0))))</f>
        <v>TW-TAO</v>
      </c>
      <c r="U32" s="201"/>
      <c r="V32" s="226">
        <f ca="1">IF(C32="",NA(),IF(OR(C32="Smelter not listed",C32="Smelter not yet identified"),MATCH($B32&amp;$D32,'Smelter Look-up'!$J:$J,0),MATCH($B32&amp;$C32,'Smelter Look-up'!$J:$J,0)))</f>
        <v>521</v>
      </c>
      <c r="X32" s="227">
        <f t="shared" ca="1" si="4"/>
        <v>0</v>
      </c>
      <c r="AB32" s="228" t="str">
        <f t="shared" ca="1" si="5"/>
        <v>TinRui Da Hung</v>
      </c>
    </row>
    <row r="33" spans="1:28" s="227" customFormat="1" ht="20.25">
      <c r="A33" s="181" t="s">
        <v>784</v>
      </c>
      <c r="B33" s="182" t="str">
        <f ca="1">IF(LEN(A33)=0,"",INDEX('Smelter Look-up'!$A:$A,MATCH($A33,'Smelter Look-up'!$E:$E,0)))</f>
        <v>Tin</v>
      </c>
      <c r="C33" s="186" t="str">
        <f ca="1">IF(LEN(A33)=0,"",INDEX('Smelter Look-up'!$C:$C,MATCH($A33,'Smelter Look-up'!$E:$E,0)))</f>
        <v>Thaisarco</v>
      </c>
      <c r="D33" s="230"/>
      <c r="E33" s="182" t="str">
        <f ca="1">IF(ISERROR($V33),"",OFFSET('Smelter Look-up'!$D$4,$V33-4,0)&amp;"")</f>
        <v>THAILAND</v>
      </c>
      <c r="F33" s="182" t="str">
        <f ca="1">IF(ISERROR($V33),"",OFFSET('Smelter Look-up'!$E$4,$V33-4,0))</f>
        <v>CID001898</v>
      </c>
      <c r="G33" s="182" t="str">
        <f ca="1">IF(C33=$X$4,IF(ISERROR($V33),"Enter smelter details","RMI"),IF(ISERROR($V33),"",OFFSET('Smelter Look-up'!$F$4,$V33-4,0)))</f>
        <v>RMI</v>
      </c>
      <c r="H33" s="183">
        <f ca="1">IF(ISERROR($V33),"",OFFSET('Smelter Look-up'!$G$4,$V33-4,0))</f>
        <v>0</v>
      </c>
      <c r="I33" s="184" t="str">
        <f ca="1">IF(ISERROR($V33),"",OFFSET('Smelter Look-up'!$H$4,$V33-4,0))</f>
        <v>Amphur Muang</v>
      </c>
      <c r="J33" s="184" t="str">
        <f ca="1">IF(ISERROR($V33),"",OFFSET('Smelter Look-up'!$I$4,$V33-4,0))</f>
        <v>Phuket</v>
      </c>
      <c r="K33" s="224"/>
      <c r="L33" s="224"/>
      <c r="M33" s="224"/>
      <c r="N33" s="224"/>
      <c r="O33" s="224"/>
      <c r="P33" s="185"/>
      <c r="Q33" s="225"/>
      <c r="R33" s="182" t="str">
        <f ca="1">IF(ISERROR($V33),"",OFFSET('Smelter Look-up'!$C$4,$V33-4,0)&amp;"")</f>
        <v>Thaisarco</v>
      </c>
      <c r="S33" s="181" t="str">
        <f t="shared" ca="1" si="3"/>
        <v>TH</v>
      </c>
      <c r="T33" s="181" t="str">
        <f ca="1">IF(B33="","",IF(ISERROR(MATCH($J33,SorP!$B$1:$B$6279,0)),"",INDIRECT("'SorP'!$A$"&amp;MATCH($S33&amp;$J33,SorP!C:C,0))))</f>
        <v>TH-83</v>
      </c>
      <c r="U33" s="201"/>
      <c r="V33" s="226">
        <f ca="1">IF(C33="",NA(),IF(OR(C33="Smelter not listed",C33="Smelter not yet identified"),MATCH($B33&amp;$D33,'Smelter Look-up'!$J:$J,0),MATCH($B33&amp;$C33,'Smelter Look-up'!$J:$J,0)))</f>
        <v>526</v>
      </c>
      <c r="X33" s="227">
        <f t="shared" ca="1" si="4"/>
        <v>0</v>
      </c>
      <c r="AB33" s="228" t="str">
        <f t="shared" ca="1" si="5"/>
        <v>TinThaisarco</v>
      </c>
    </row>
    <row r="34" spans="1:28" s="227" customFormat="1" ht="20.25">
      <c r="A34" s="181" t="s">
        <v>784</v>
      </c>
      <c r="B34" s="182" t="str">
        <f ca="1">IF(LEN(A34)=0,"",INDEX('Smelter Look-up'!$A:$A,MATCH($A34,'Smelter Look-up'!$E:$E,0)))</f>
        <v>Tin</v>
      </c>
      <c r="C34" s="186" t="str">
        <f ca="1">IF(LEN(A34)=0,"",INDEX('Smelter Look-up'!$C:$C,MATCH($A34,'Smelter Look-up'!$E:$E,0)))</f>
        <v>Thaisarco</v>
      </c>
      <c r="D34" s="230"/>
      <c r="E34" s="182" t="str">
        <f ca="1">IF(ISERROR($V34),"",OFFSET('Smelter Look-up'!$D$4,$V34-4,0)&amp;"")</f>
        <v>THAILAND</v>
      </c>
      <c r="F34" s="182" t="str">
        <f ca="1">IF(ISERROR($V34),"",OFFSET('Smelter Look-up'!$E$4,$V34-4,0))</f>
        <v>CID001898</v>
      </c>
      <c r="G34" s="182" t="str">
        <f ca="1">IF(C34=$X$4,IF(ISERROR($V34),"Enter smelter details","RMI"),IF(ISERROR($V34),"",OFFSET('Smelter Look-up'!$F$4,$V34-4,0)))</f>
        <v>RMI</v>
      </c>
      <c r="H34" s="183">
        <f ca="1">IF(ISERROR($V34),"",OFFSET('Smelter Look-up'!$G$4,$V34-4,0))</f>
        <v>0</v>
      </c>
      <c r="I34" s="184" t="str">
        <f ca="1">IF(ISERROR($V34),"",OFFSET('Smelter Look-up'!$H$4,$V34-4,0))</f>
        <v>Amphur Muang</v>
      </c>
      <c r="J34" s="184" t="str">
        <f ca="1">IF(ISERROR($V34),"",OFFSET('Smelter Look-up'!$I$4,$V34-4,0))</f>
        <v>Phuket</v>
      </c>
      <c r="K34" s="224"/>
      <c r="L34" s="224"/>
      <c r="M34" s="224"/>
      <c r="N34" s="224"/>
      <c r="O34" s="224"/>
      <c r="P34" s="185"/>
      <c r="Q34" s="225"/>
      <c r="R34" s="182" t="str">
        <f ca="1">IF(ISERROR($V34),"",OFFSET('Smelter Look-up'!$C$4,$V34-4,0)&amp;"")</f>
        <v>Thaisarco</v>
      </c>
      <c r="S34" s="181" t="str">
        <f t="shared" ca="1" si="3"/>
        <v>TH</v>
      </c>
      <c r="T34" s="181" t="str">
        <f ca="1">IF(B34="","",IF(ISERROR(MATCH($J34,SorP!$B$1:$B$6279,0)),"",INDIRECT("'SorP'!$A$"&amp;MATCH($S34&amp;$J34,SorP!C:C,0))))</f>
        <v>TH-83</v>
      </c>
      <c r="U34" s="201"/>
      <c r="V34" s="226">
        <f ca="1">IF(C34="",NA(),IF(OR(C34="Smelter not listed",C34="Smelter not yet identified"),MATCH($B34&amp;$D34,'Smelter Look-up'!$J:$J,0),MATCH($B34&amp;$C34,'Smelter Look-up'!$J:$J,0)))</f>
        <v>526</v>
      </c>
      <c r="X34" s="227">
        <f t="shared" ca="1" si="4"/>
        <v>0</v>
      </c>
      <c r="AB34" s="228" t="str">
        <f t="shared" ca="1" si="5"/>
        <v>TinThaisarco</v>
      </c>
    </row>
    <row r="35" spans="1:28" s="227" customFormat="1" ht="20.25">
      <c r="A35" s="181" t="s">
        <v>785</v>
      </c>
      <c r="B35" s="182" t="str">
        <f ca="1">IF(LEN(A35)=0,"",INDEX('Smelter Look-up'!$A:$A,MATCH($A35,'Smelter Look-up'!$E:$E,0)))</f>
        <v>Tin</v>
      </c>
      <c r="C35" s="186" t="str">
        <f ca="1">IF(LEN(A35)=0,"",INDEX('Smelter Look-up'!$C:$C,MATCH($A35,'Smelter Look-up'!$E:$E,0)))</f>
        <v>White Solder Metalurgia e Mineracao Ltda.</v>
      </c>
      <c r="D35" s="230"/>
      <c r="E35" s="182" t="str">
        <f ca="1">IF(ISERROR($V35),"",OFFSET('Smelter Look-up'!$D$4,$V35-4,0)&amp;"")</f>
        <v>BRAZIL</v>
      </c>
      <c r="F35" s="182" t="str">
        <f ca="1">IF(ISERROR($V35),"",OFFSET('Smelter Look-up'!$E$4,$V35-4,0))</f>
        <v>CID002036</v>
      </c>
      <c r="G35" s="182" t="str">
        <f ca="1">IF(C35=$X$4,IF(ISERROR($V35),"Enter smelter details","RMI"),IF(ISERROR($V35),"",OFFSET('Smelter Look-up'!$F$4,$V35-4,0)))</f>
        <v>RMI</v>
      </c>
      <c r="H35" s="183">
        <f ca="1">IF(ISERROR($V35),"",OFFSET('Smelter Look-up'!$G$4,$V35-4,0))</f>
        <v>0</v>
      </c>
      <c r="I35" s="184" t="str">
        <f ca="1">IF(ISERROR($V35),"",OFFSET('Smelter Look-up'!$H$4,$V35-4,0))</f>
        <v>Ariquemes</v>
      </c>
      <c r="J35" s="184" t="str">
        <f ca="1">IF(ISERROR($V35),"",OFFSET('Smelter Look-up'!$I$4,$V35-4,0))</f>
        <v>Rondônia</v>
      </c>
      <c r="K35" s="224"/>
      <c r="L35" s="224"/>
      <c r="M35" s="224"/>
      <c r="N35" s="224"/>
      <c r="O35" s="224"/>
      <c r="P35" s="185"/>
      <c r="Q35" s="225"/>
      <c r="R35" s="182" t="str">
        <f ca="1">IF(ISERROR($V35),"",OFFSET('Smelter Look-up'!$C$4,$V35-4,0)&amp;"")</f>
        <v>White Solder Metalurgia e Mineracao Ltda.</v>
      </c>
      <c r="S35" s="181" t="str">
        <f t="shared" ca="1" si="3"/>
        <v>BR</v>
      </c>
      <c r="T35" s="181" t="str">
        <f ca="1">IF(B35="","",IF(ISERROR(MATCH($J35,SorP!$B$1:$B$6279,0)),"",INDIRECT("'SorP'!$A$"&amp;MATCH($S35&amp;$J35,SorP!C:C,0))))</f>
        <v>BR-RO</v>
      </c>
      <c r="U35" s="201"/>
      <c r="V35" s="226">
        <f ca="1">IF(C35="",NA(),IF(OR(C35="Smelter not listed",C35="Smelter not yet identified"),MATCH($B35&amp;$D35,'Smelter Look-up'!$J:$J,0),MATCH($B35&amp;$C35,'Smelter Look-up'!$J:$J,0)))</f>
        <v>535</v>
      </c>
      <c r="X35" s="227">
        <f t="shared" ca="1" si="4"/>
        <v>0</v>
      </c>
      <c r="AB35" s="228" t="str">
        <f t="shared" ca="1" si="5"/>
        <v>TinWhite Solder Metalurgia e Mineracao Ltda.</v>
      </c>
    </row>
    <row r="36" spans="1:28" s="227" customFormat="1" ht="20.25">
      <c r="A36" s="181" t="s">
        <v>786</v>
      </c>
      <c r="B36" s="182" t="str">
        <f ca="1">IF(LEN(A36)=0,"",INDEX('Smelter Look-up'!$A:$A,MATCH($A36,'Smelter Look-up'!$E:$E,0)))</f>
        <v>Tin</v>
      </c>
      <c r="C36" s="186" t="str">
        <f ca="1">IF(LEN(A36)=0,"",INDEX('Smelter Look-up'!$C:$C,MATCH($A36,'Smelter Look-up'!$E:$E,0)))</f>
        <v>Yunnan Chengfeng Non-ferrous Metals Co., Ltd.</v>
      </c>
      <c r="D36" s="230"/>
      <c r="E36" s="182" t="str">
        <f ca="1">IF(ISERROR($V36),"",OFFSET('Smelter Look-up'!$D$4,$V36-4,0)&amp;"")</f>
        <v>CHINA</v>
      </c>
      <c r="F36" s="182" t="str">
        <f ca="1">IF(ISERROR($V36),"",OFFSET('Smelter Look-up'!$E$4,$V36-4,0))</f>
        <v>CID002158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Yunnan Chengfeng Non-ferrous Metals Co., Ltd.</v>
      </c>
      <c r="S36" s="181" t="str">
        <f t="shared" ca="1" si="3"/>
        <v>CN</v>
      </c>
      <c r="T36" s="181" t="str">
        <f ca="1">IF(B36="","",IF(ISERROR(MATCH($J36,SorP!$B$1:$B$6279,0)),"",INDIRECT("'SorP'!$A$"&amp;MATCH($S36&amp;$J36,SorP!C:C,0))))</f>
        <v>CN-YN</v>
      </c>
      <c r="U36" s="201"/>
      <c r="V36" s="226">
        <f ca="1">IF(C36="",NA(),IF(OR(C36="Smelter not listed",C36="Smelter not yet identified"),MATCH($B36&amp;$D36,'Smelter Look-up'!$J:$J,0),MATCH($B36&amp;$C36,'Smelter Look-up'!$J:$J,0)))</f>
        <v>543</v>
      </c>
      <c r="X36" s="227">
        <f t="shared" ca="1" si="4"/>
        <v>0</v>
      </c>
      <c r="AB36" s="228" t="str">
        <f t="shared" ca="1" si="5"/>
        <v>TinYunnan Chengfeng Non-ferrous Metals Co., Ltd.</v>
      </c>
    </row>
    <row r="37" spans="1:28" s="227" customFormat="1" ht="20.25">
      <c r="A37" s="181" t="s">
        <v>787</v>
      </c>
      <c r="B37" s="182" t="str">
        <f ca="1">IF(LEN(A37)=0,"",INDEX('Smelter Look-up'!$A:$A,MATCH($A37,'Smelter Look-up'!$E:$E,0)))</f>
        <v>Tin</v>
      </c>
      <c r="C37" s="186" t="str">
        <f ca="1">IF(LEN(A37)=0,"",INDEX('Smelter Look-up'!$C:$C,MATCH($A37,'Smelter Look-up'!$E:$E,0)))</f>
        <v>Tin Smelting Branch of Yunnan Tin Co., Ltd.</v>
      </c>
      <c r="D37" s="230"/>
      <c r="E37" s="182" t="str">
        <f ca="1">IF(ISERROR($V37),"",OFFSET('Smelter Look-up'!$D$4,$V37-4,0)&amp;"")</f>
        <v>CHINA</v>
      </c>
      <c r="F37" s="182" t="str">
        <f ca="1">IF(ISERROR($V37),"",OFFSET('Smelter Look-up'!$E$4,$V37-4,0))</f>
        <v>CID002180</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Tin Smelting Branch of Yunnan Tin Co., Ltd.</v>
      </c>
      <c r="S37" s="181" t="str">
        <f t="shared" ca="1" si="3"/>
        <v>CN</v>
      </c>
      <c r="T37" s="181" t="str">
        <f ca="1">IF(B37="","",IF(ISERROR(MATCH($J37,SorP!$B$1:$B$6279,0)),"",INDIRECT("'SorP'!$A$"&amp;MATCH($S37&amp;$J37,SorP!C:C,0))))</f>
        <v>CN-YN</v>
      </c>
      <c r="U37" s="201"/>
      <c r="V37" s="226">
        <f ca="1">IF(C37="",NA(),IF(OR(C37="Smelter not listed",C37="Smelter not yet identified"),MATCH($B37&amp;$D37,'Smelter Look-up'!$J:$J,0),MATCH($B37&amp;$C37,'Smelter Look-up'!$J:$J,0)))</f>
        <v>529</v>
      </c>
      <c r="X37" s="227">
        <f t="shared" ca="1" si="4"/>
        <v>0</v>
      </c>
      <c r="AB37" s="228" t="str">
        <f t="shared" ca="1" si="5"/>
        <v>TinTin Smelting Branch of Yunnan Tin Co., Ltd.</v>
      </c>
    </row>
    <row r="38" spans="1:28" s="227" customFormat="1" ht="20.25">
      <c r="A38" s="181" t="s">
        <v>15097</v>
      </c>
      <c r="B38" s="182" t="str">
        <f ca="1">IF(LEN(A38)=0,"",INDEX('Smelter Look-up'!$A:$A,MATCH($A38,'Smelter Look-up'!$E:$E,0)))</f>
        <v>Tin</v>
      </c>
      <c r="C38" s="186" t="str">
        <f ca="1">IF(LEN(A38)=0,"",INDEX('Smelter Look-up'!$C:$C,MATCH($A38,'Smelter Look-up'!$E:$E,0)))</f>
        <v>CV Venus Inti Perkasa</v>
      </c>
      <c r="D38" s="230"/>
      <c r="E38" s="182" t="str">
        <f ca="1">IF(ISERROR($V38),"",OFFSET('Smelter Look-up'!$D$4,$V38-4,0)&amp;"")</f>
        <v>INDONESIA</v>
      </c>
      <c r="F38" s="182" t="str">
        <f ca="1">IF(ISERROR($V38),"",OFFSET('Smelter Look-up'!$E$4,$V38-4,0))</f>
        <v>CID002455</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CV Venus Inti Perkasa</v>
      </c>
      <c r="S38" s="181" t="str">
        <f t="shared" ref="S38:S68" ca="1" si="6">IF(B38="","",IF(ISERROR(MATCH($E38,CL,0)),"Unknown",INDIRECT("'C'!$A$"&amp;MATCH($E38,CL,0)+1)))</f>
        <v>ID</v>
      </c>
      <c r="T38" s="181" t="str">
        <f ca="1">IF(B38="","",IF(ISERROR(MATCH($J38,SorP!$B$1:$B$6279,0)),"",INDIRECT("'SorP'!$A$"&amp;MATCH($S38&amp;$J38,SorP!C:C,0))))</f>
        <v>ID-BB</v>
      </c>
      <c r="U38" s="201"/>
      <c r="V38" s="226">
        <f ca="1">IF(C38="",NA(),IF(OR(C38="Smelter not listed",C38="Smelter not yet identified"),MATCH($B38&amp;$D38,'Smelter Look-up'!$J:$J,0),MATCH($B38&amp;$C38,'Smelter Look-up'!$J:$J,0)))</f>
        <v>415</v>
      </c>
      <c r="X38" s="227">
        <f t="shared" ref="X38:X68" ca="1" si="7">IF(AND(C38="Smelter not listed",OR(LEN(D38)=0,LEN(E38)=0)),1,0)</f>
        <v>0</v>
      </c>
      <c r="AB38" s="228" t="str">
        <f t="shared" ref="AB38:AB68" ca="1" si="8">B38&amp;C38</f>
        <v>TinCV Venus Inti Perkasa</v>
      </c>
    </row>
    <row r="39" spans="1:28" s="227" customFormat="1" ht="63.75">
      <c r="A39" s="181" t="s">
        <v>1399</v>
      </c>
      <c r="B39" s="182" t="str">
        <f ca="1">IF(LEN(A39)=0,"",INDEX('Smelter Look-up'!$A:$A,MATCH($A39,'Smelter Look-up'!$E:$E,0)))</f>
        <v>Tin</v>
      </c>
      <c r="C39" s="186" t="str">
        <f ca="1">IF(LEN(A39)=0,"",INDEX('Smelter Look-up'!$C:$C,MATCH($A39,'Smelter Look-up'!$E:$E,0)))</f>
        <v>PT ATD Makmur Mandiri Jaya</v>
      </c>
      <c r="D39" s="230"/>
      <c r="E39" s="182" t="str">
        <f ca="1">IF(ISERROR($V39),"",OFFSET('Smelter Look-up'!$D$4,$V39-4,0)&amp;"")</f>
        <v>INDONESIA</v>
      </c>
      <c r="F39" s="182" t="str">
        <f ca="1">IF(ISERROR($V39),"",OFFSET('Smelter Look-up'!$E$4,$V39-4,0))</f>
        <v>CID002503</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ATD Makmur Mandiri Jaya</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488</v>
      </c>
      <c r="X39" s="227">
        <f t="shared" ca="1" si="7"/>
        <v>0</v>
      </c>
      <c r="AB39" s="228" t="str">
        <f t="shared" ca="1" si="8"/>
        <v>TinPT ATD Makmur Mandiri Jaya</v>
      </c>
    </row>
    <row r="40" spans="1:28" s="227" customFormat="1" ht="38.25">
      <c r="A40" s="181" t="s">
        <v>15795</v>
      </c>
      <c r="B40" s="182" t="s">
        <v>1126</v>
      </c>
      <c r="C40" s="186" t="s">
        <v>15796</v>
      </c>
      <c r="D40" s="230"/>
      <c r="E40" s="182" t="s">
        <v>1101</v>
      </c>
      <c r="F40" s="182" t="s">
        <v>15795</v>
      </c>
      <c r="G40" s="182" t="s">
        <v>13240</v>
      </c>
      <c r="H40" s="183" t="str">
        <f ca="1">IF(ISERROR($V40),"",OFFSET('Smelter Look-up'!$G$4,$V40-4,0))</f>
        <v/>
      </c>
      <c r="I40" s="184" t="s">
        <v>15143</v>
      </c>
      <c r="J40" s="184" t="s">
        <v>12852</v>
      </c>
      <c r="K40" s="224"/>
      <c r="L40" s="224"/>
      <c r="M40" s="224"/>
      <c r="N40" s="224"/>
      <c r="O40" s="224"/>
      <c r="P40" s="185"/>
      <c r="Q40" s="225"/>
      <c r="R40" s="182" t="str">
        <f ca="1">IF(ISERROR($V40),"",OFFSET('Smelter Look-up'!$C$4,$V40-4,0)&amp;"")</f>
        <v/>
      </c>
      <c r="S40" s="181" t="str">
        <f t="shared" ca="1" si="6"/>
        <v>ID</v>
      </c>
      <c r="T40" s="181" t="str">
        <f ca="1">IF(B40="","",IF(ISERROR(MATCH($J40,SorP!$B$1:$B$6279,0)),"",INDIRECT("'SorP'!$A$"&amp;MATCH($S40&amp;$J40,SorP!C:C,0))))</f>
        <v>ID-BB</v>
      </c>
      <c r="U40" s="201"/>
      <c r="V40" s="226" t="e">
        <f>IF(C40="",NA(),IF(OR(C40="Smelter not listed",C40="Smelter not yet identified"),MATCH($B40&amp;$D40,'Smelter Look-up'!$J:$J,0),MATCH($B40&amp;$C40,'Smelter Look-up'!$J:$J,0)))</f>
        <v>#N/A</v>
      </c>
      <c r="X40" s="227">
        <f t="shared" si="7"/>
        <v>0</v>
      </c>
      <c r="AB40" s="228" t="str">
        <f t="shared" si="8"/>
        <v>TinPT Rajehan Ariq</v>
      </c>
    </row>
    <row r="41" spans="1:28" s="227" customFormat="1" ht="51">
      <c r="A41" s="181" t="s">
        <v>15484</v>
      </c>
      <c r="B41" s="182" t="str">
        <f ca="1">IF(LEN(A41)=0,"",INDEX('Smelter Look-up'!$A:$A,MATCH($A41,'Smelter Look-up'!$E:$E,0)))</f>
        <v>Tin</v>
      </c>
      <c r="C41" s="186" t="str">
        <f ca="1">IF(LEN(A41)=0,"",INDEX('Smelter Look-up'!$C:$C,MATCH($A41,'Smelter Look-up'!$E:$E,0)))</f>
        <v>PT Cipta Persada Mulia</v>
      </c>
      <c r="D41" s="230"/>
      <c r="E41" s="182" t="str">
        <f ca="1">IF(ISERROR($V41),"",OFFSET('Smelter Look-up'!$D$4,$V41-4,0)&amp;"")</f>
        <v>INDONESIA</v>
      </c>
      <c r="F41" s="182" t="str">
        <f ca="1">IF(ISERROR($V41),"",OFFSET('Smelter Look-up'!$E$4,$V41-4,0))</f>
        <v>CID002696</v>
      </c>
      <c r="G41" s="182" t="str">
        <f ca="1">IF(C41=$X$4,IF(ISERROR($V41),"Enter smelter details","RMI"),IF(ISERROR($V41),"",OFFSET('Smelter Look-up'!$F$4,$V41-4,0)))</f>
        <v>RMI</v>
      </c>
      <c r="H41" s="183">
        <f ca="1">IF(ISERROR($V41),"",OFFSET('Smelter Look-up'!$G$4,$V41-4,0))</f>
        <v>0</v>
      </c>
      <c r="I41" s="184" t="str">
        <f ca="1">IF(ISERROR($V41),"",OFFSET('Smelter Look-up'!$H$4,$V41-4,0))</f>
        <v>Batam</v>
      </c>
      <c r="J41" s="184" t="str">
        <f ca="1">IF(ISERROR($V41),"",OFFSET('Smelter Look-up'!$I$4,$V41-4,0))</f>
        <v>Kepulauan Riau</v>
      </c>
      <c r="K41" s="224"/>
      <c r="L41" s="224"/>
      <c r="M41" s="224"/>
      <c r="N41" s="224"/>
      <c r="O41" s="224"/>
      <c r="P41" s="185"/>
      <c r="Q41" s="225"/>
      <c r="R41" s="182" t="str">
        <f ca="1">IF(ISERROR($V41),"",OFFSET('Smelter Look-up'!$C$4,$V41-4,0)&amp;"")</f>
        <v>PT Cipta Persada Mulia</v>
      </c>
      <c r="S41" s="181" t="str">
        <f t="shared" ca="1" si="6"/>
        <v>ID</v>
      </c>
      <c r="T41" s="181" t="str">
        <f ca="1">IF(B41="","",IF(ISERROR(MATCH($J41,SorP!$B$1:$B$6279,0)),"",INDIRECT("'SorP'!$A$"&amp;MATCH($S41&amp;$J41,SorP!C:C,0))))</f>
        <v>ID-KR</v>
      </c>
      <c r="U41" s="201"/>
      <c r="V41" s="226">
        <f ca="1">IF(C41="",NA(),IF(OR(C41="Smelter not listed",C41="Smelter not yet identified"),MATCH($B41&amp;$D41,'Smelter Look-up'!$J:$J,0),MATCH($B41&amp;$C41,'Smelter Look-up'!$J:$J,0)))</f>
        <v>496</v>
      </c>
      <c r="X41" s="227">
        <f t="shared" ca="1" si="7"/>
        <v>0</v>
      </c>
      <c r="AB41" s="228" t="str">
        <f t="shared" ca="1" si="8"/>
        <v>TinPT Cipta Persada Mulia</v>
      </c>
    </row>
    <row r="42" spans="1:28" s="227" customFormat="1" ht="20.25">
      <c r="A42" s="181" t="s">
        <v>1815</v>
      </c>
      <c r="B42" s="182" t="str">
        <f ca="1">IF(LEN(A42)=0,"",INDEX('Smelter Look-up'!$A:$A,MATCH($A42,'Smelter Look-up'!$E:$E,0)))</f>
        <v>Tin</v>
      </c>
      <c r="C42" s="186" t="str">
        <f ca="1">IF(LEN(A42)=0,"",INDEX('Smelter Look-up'!$C:$C,MATCH($A42,'Smelter Look-up'!$E:$E,0)))</f>
        <v>Aurubis Beerse</v>
      </c>
      <c r="D42" s="230"/>
      <c r="E42" s="182" t="str">
        <f ca="1">IF(ISERROR($V42),"",OFFSET('Smelter Look-up'!$D$4,$V42-4,0)&amp;"")</f>
        <v>BELGIUM</v>
      </c>
      <c r="F42" s="182" t="str">
        <f ca="1">IF(ISERROR($V42),"",OFFSET('Smelter Look-up'!$E$4,$V42-4,0))</f>
        <v>CID002773</v>
      </c>
      <c r="G42" s="182" t="str">
        <f ca="1">IF(C42=$X$4,IF(ISERROR($V42),"Enter smelter details","RMI"),IF(ISERROR($V42),"",OFFSET('Smelter Look-up'!$F$4,$V42-4,0)))</f>
        <v>RMI</v>
      </c>
      <c r="H42" s="183">
        <f ca="1">IF(ISERROR($V42),"",OFFSET('Smelter Look-up'!$G$4,$V42-4,0))</f>
        <v>0</v>
      </c>
      <c r="I42" s="184" t="str">
        <f ca="1">IF(ISERROR($V42),"",OFFSET('Smelter Look-up'!$H$4,$V42-4,0))</f>
        <v>Beerse</v>
      </c>
      <c r="J42" s="184" t="str">
        <f ca="1">IF(ISERROR($V42),"",OFFSET('Smelter Look-up'!$I$4,$V42-4,0))</f>
        <v>Antwerpen</v>
      </c>
      <c r="K42" s="224"/>
      <c r="L42" s="224"/>
      <c r="M42" s="224"/>
      <c r="N42" s="224"/>
      <c r="O42" s="224"/>
      <c r="P42" s="185"/>
      <c r="Q42" s="225"/>
      <c r="R42" s="182" t="str">
        <f ca="1">IF(ISERROR($V42),"",OFFSET('Smelter Look-up'!$C$4,$V42-4,0)&amp;"")</f>
        <v>Aurubis Beerse</v>
      </c>
      <c r="S42" s="181" t="str">
        <f t="shared" ca="1" si="6"/>
        <v>BE</v>
      </c>
      <c r="T42" s="181" t="str">
        <f ca="1">IF(B42="","",IF(ISERROR(MATCH($J42,SorP!$B$1:$B$6279,0)),"",INDIRECT("'SorP'!$A$"&amp;MATCH($S42&amp;$J42,SorP!C:C,0))))</f>
        <v>BE-VAN</v>
      </c>
      <c r="U42" s="201"/>
      <c r="V42" s="226">
        <f ca="1">IF(C42="",NA(),IF(OR(C42="Smelter not listed",C42="Smelter not yet identified"),MATCH($B42&amp;$D42,'Smelter Look-up'!$J:$J,0),MATCH($B42&amp;$C42,'Smelter Look-up'!$J:$J,0)))</f>
        <v>394</v>
      </c>
      <c r="X42" s="227">
        <f t="shared" ca="1" si="7"/>
        <v>0</v>
      </c>
      <c r="AB42" s="228" t="str">
        <f t="shared" ca="1" si="8"/>
        <v>TinAurubis Beerse</v>
      </c>
    </row>
    <row r="43" spans="1:28" s="227" customFormat="1" ht="20.25">
      <c r="A43" s="181" t="s">
        <v>1815</v>
      </c>
      <c r="B43" s="182" t="str">
        <f ca="1">IF(LEN(A43)=0,"",INDEX('Smelter Look-up'!$A:$A,MATCH($A43,'Smelter Look-up'!$E:$E,0)))</f>
        <v>Tin</v>
      </c>
      <c r="C43" s="186" t="str">
        <f ca="1">IF(LEN(A43)=0,"",INDEX('Smelter Look-up'!$C:$C,MATCH($A43,'Smelter Look-up'!$E:$E,0)))</f>
        <v>Aurubis Beerse</v>
      </c>
      <c r="D43" s="230"/>
      <c r="E43" s="182" t="str">
        <f ca="1">IF(ISERROR($V43),"",OFFSET('Smelter Look-up'!$D$4,$V43-4,0)&amp;"")</f>
        <v>BELGIUM</v>
      </c>
      <c r="F43" s="182" t="str">
        <f ca="1">IF(ISERROR($V43),"",OFFSET('Smelter Look-up'!$E$4,$V43-4,0))</f>
        <v>CID002773</v>
      </c>
      <c r="G43" s="182" t="str">
        <f ca="1">IF(C43=$X$4,IF(ISERROR($V43),"Enter smelter details","RMI"),IF(ISERROR($V43),"",OFFSET('Smelter Look-up'!$F$4,$V43-4,0)))</f>
        <v>RMI</v>
      </c>
      <c r="H43" s="183">
        <f ca="1">IF(ISERROR($V43),"",OFFSET('Smelter Look-up'!$G$4,$V43-4,0))</f>
        <v>0</v>
      </c>
      <c r="I43" s="184" t="str">
        <f ca="1">IF(ISERROR($V43),"",OFFSET('Smelter Look-up'!$H$4,$V43-4,0))</f>
        <v>Beerse</v>
      </c>
      <c r="J43" s="184" t="str">
        <f ca="1">IF(ISERROR($V43),"",OFFSET('Smelter Look-up'!$I$4,$V43-4,0))</f>
        <v>Antwerpen</v>
      </c>
      <c r="K43" s="224"/>
      <c r="L43" s="224"/>
      <c r="M43" s="224"/>
      <c r="N43" s="224"/>
      <c r="O43" s="224"/>
      <c r="P43" s="185"/>
      <c r="Q43" s="225"/>
      <c r="R43" s="182" t="str">
        <f ca="1">IF(ISERROR($V43),"",OFFSET('Smelter Look-up'!$C$4,$V43-4,0)&amp;"")</f>
        <v>Aurubis Beerse</v>
      </c>
      <c r="S43" s="181" t="str">
        <f t="shared" ca="1" si="6"/>
        <v>BE</v>
      </c>
      <c r="T43" s="181" t="str">
        <f ca="1">IF(B43="","",IF(ISERROR(MATCH($J43,SorP!$B$1:$B$6279,0)),"",INDIRECT("'SorP'!$A$"&amp;MATCH($S43&amp;$J43,SorP!C:C,0))))</f>
        <v>BE-VAN</v>
      </c>
      <c r="U43" s="201"/>
      <c r="V43" s="226">
        <f ca="1">IF(C43="",NA(),IF(OR(C43="Smelter not listed",C43="Smelter not yet identified"),MATCH($B43&amp;$D43,'Smelter Look-up'!$J:$J,0),MATCH($B43&amp;$C43,'Smelter Look-up'!$J:$J,0)))</f>
        <v>394</v>
      </c>
      <c r="X43" s="227">
        <f t="shared" ca="1" si="7"/>
        <v>0</v>
      </c>
      <c r="AB43" s="228" t="str">
        <f t="shared" ca="1" si="8"/>
        <v>TinAurubis Beerse</v>
      </c>
    </row>
    <row r="44" spans="1:28" s="227" customFormat="1" ht="20.25">
      <c r="A44" s="181" t="s">
        <v>1817</v>
      </c>
      <c r="B44" s="182" t="str">
        <f ca="1">IF(LEN(A44)=0,"",INDEX('Smelter Look-up'!$A:$A,MATCH($A44,'Smelter Look-up'!$E:$E,0)))</f>
        <v>Tin</v>
      </c>
      <c r="C44" s="186" t="str">
        <f ca="1">IF(LEN(A44)=0,"",INDEX('Smelter Look-up'!$C:$C,MATCH($A44,'Smelter Look-up'!$E:$E,0)))</f>
        <v>Aurubis Berango</v>
      </c>
      <c r="D44" s="230"/>
      <c r="E44" s="182" t="str">
        <f ca="1">IF(ISERROR($V44),"",OFFSET('Smelter Look-up'!$D$4,$V44-4,0)&amp;"")</f>
        <v>SPAIN</v>
      </c>
      <c r="F44" s="182" t="str">
        <f ca="1">IF(ISERROR($V44),"",OFFSET('Smelter Look-up'!$E$4,$V44-4,0))</f>
        <v>CID002774</v>
      </c>
      <c r="G44" s="182" t="str">
        <f ca="1">IF(C44=$X$4,IF(ISERROR($V44),"Enter smelter details","RMI"),IF(ISERROR($V44),"",OFFSET('Smelter Look-up'!$F$4,$V44-4,0)))</f>
        <v>RMI</v>
      </c>
      <c r="H44" s="183">
        <f ca="1">IF(ISERROR($V44),"",OFFSET('Smelter Look-up'!$G$4,$V44-4,0))</f>
        <v>0</v>
      </c>
      <c r="I44" s="184" t="str">
        <f ca="1">IF(ISERROR($V44),"",OFFSET('Smelter Look-up'!$H$4,$V44-4,0))</f>
        <v>Berango</v>
      </c>
      <c r="J44" s="184" t="str">
        <f ca="1">IF(ISERROR($V44),"",OFFSET('Smelter Look-up'!$I$4,$V44-4,0))</f>
        <v>Bizkaia</v>
      </c>
      <c r="K44" s="224"/>
      <c r="L44" s="224"/>
      <c r="M44" s="224"/>
      <c r="N44" s="224"/>
      <c r="O44" s="224"/>
      <c r="P44" s="185"/>
      <c r="Q44" s="225"/>
      <c r="R44" s="182" t="str">
        <f ca="1">IF(ISERROR($V44),"",OFFSET('Smelter Look-up'!$C$4,$V44-4,0)&amp;"")</f>
        <v>Aurubis Berango</v>
      </c>
      <c r="S44" s="181" t="str">
        <f t="shared" ca="1" si="6"/>
        <v>ES</v>
      </c>
      <c r="T44" s="181" t="str">
        <f ca="1">IF(B44="","",IF(ISERROR(MATCH($J44,SorP!$B$1:$B$6279,0)),"",INDIRECT("'SorP'!$A$"&amp;MATCH($S44&amp;$J44,SorP!C:C,0))))</f>
        <v>ES-BI</v>
      </c>
      <c r="U44" s="201"/>
      <c r="V44" s="226">
        <f ca="1">IF(C44="",NA(),IF(OR(C44="Smelter not listed",C44="Smelter not yet identified"),MATCH($B44&amp;$D44,'Smelter Look-up'!$J:$J,0),MATCH($B44&amp;$C44,'Smelter Look-up'!$J:$J,0)))</f>
        <v>395</v>
      </c>
      <c r="X44" s="227">
        <f t="shared" ca="1" si="7"/>
        <v>0</v>
      </c>
      <c r="AB44" s="228" t="str">
        <f t="shared" ca="1" si="8"/>
        <v>TinAurubis Berango</v>
      </c>
    </row>
    <row r="45" spans="1:28" s="227" customFormat="1" ht="20.25">
      <c r="A45" s="181" t="s">
        <v>15495</v>
      </c>
      <c r="B45" s="182" t="str">
        <f ca="1">IF(LEN(A45)=0,"",INDEX('Smelter Look-up'!$A:$A,MATCH($A45,'Smelter Look-up'!$E:$E,0)))</f>
        <v>Tin</v>
      </c>
      <c r="C45" s="186" t="str">
        <f ca="1">IF(LEN(A45)=0,"",INDEX('Smelter Look-up'!$C:$C,MATCH($A45,'Smelter Look-up'!$E:$E,0)))</f>
        <v>PT Sukses Inti Makmur</v>
      </c>
      <c r="D45" s="230"/>
      <c r="E45" s="182" t="str">
        <f ca="1">IF(ISERROR($V45),"",OFFSET('Smelter Look-up'!$D$4,$V45-4,0)&amp;"")</f>
        <v>INDONESIA</v>
      </c>
      <c r="F45" s="182" t="str">
        <f ca="1">IF(ISERROR($V45),"",OFFSET('Smelter Look-up'!$E$4,$V45-4,0))</f>
        <v>CID002816</v>
      </c>
      <c r="G45" s="182" t="str">
        <f ca="1">IF(C45=$X$4,IF(ISERROR($V45),"Enter smelter details","RMI"),IF(ISERROR($V45),"",OFFSET('Smelter Look-up'!$F$4,$V45-4,0)))</f>
        <v>RMI</v>
      </c>
      <c r="H45" s="183">
        <f ca="1">IF(ISERROR($V45),"",OFFSET('Smelter Look-up'!$G$4,$V45-4,0))</f>
        <v>0</v>
      </c>
      <c r="I45" s="184" t="str">
        <f ca="1">IF(ISERROR($V45),"",OFFSET('Smelter Look-up'!$H$4,$V45-4,0))</f>
        <v>Belitung</v>
      </c>
      <c r="J45" s="184" t="str">
        <f ca="1">IF(ISERROR($V45),"",OFFSET('Smelter Look-up'!$I$4,$V45-4,0))</f>
        <v>Kepulauan Bangka Belitung</v>
      </c>
      <c r="K45" s="224"/>
      <c r="L45" s="224"/>
      <c r="M45" s="224"/>
      <c r="N45" s="224"/>
      <c r="O45" s="224"/>
      <c r="P45" s="185"/>
      <c r="Q45" s="225"/>
      <c r="R45" s="182" t="str">
        <f ca="1">IF(ISERROR($V45),"",OFFSET('Smelter Look-up'!$C$4,$V45-4,0)&amp;"")</f>
        <v>PT Sukses Inti Makmur</v>
      </c>
      <c r="S45" s="181" t="str">
        <f t="shared" ca="1" si="6"/>
        <v>ID</v>
      </c>
      <c r="T45" s="181" t="str">
        <f ca="1">IF(B45="","",IF(ISERROR(MATCH($J45,SorP!$B$1:$B$6279,0)),"",INDIRECT("'SorP'!$A$"&amp;MATCH($S45&amp;$J45,SorP!C:C,0))))</f>
        <v>ID-BB</v>
      </c>
      <c r="U45" s="201"/>
      <c r="V45" s="226">
        <f ca="1">IF(C45="",NA(),IF(OR(C45="Smelter not listed",C45="Smelter not yet identified"),MATCH($B45&amp;$D45,'Smelter Look-up'!$J:$J,0),MATCH($B45&amp;$C45,'Smelter Look-up'!$J:$J,0)))</f>
        <v>510</v>
      </c>
      <c r="X45" s="227">
        <f t="shared" ca="1" si="7"/>
        <v>0</v>
      </c>
      <c r="AB45" s="228" t="str">
        <f t="shared" ca="1" si="8"/>
        <v>TinPT Sukses Inti Makmur</v>
      </c>
    </row>
    <row r="46" spans="1:28" s="227" customFormat="1" ht="20.25">
      <c r="A46" s="181" t="s">
        <v>15110</v>
      </c>
      <c r="B46" s="182" t="str">
        <f ca="1">IF(LEN(A46)=0,"",INDEX('Smelter Look-up'!$A:$A,MATCH($A46,'Smelter Look-up'!$E:$E,0)))</f>
        <v>Tin</v>
      </c>
      <c r="C46" s="186" t="str">
        <f ca="1">IF(LEN(A46)=0,"",INDEX('Smelter Look-up'!$C:$C,MATCH($A46,'Smelter Look-up'!$E:$E,0)))</f>
        <v>PT Menara Cipta Mulia</v>
      </c>
      <c r="D46" s="230"/>
      <c r="E46" s="182" t="str">
        <f ca="1">IF(ISERROR($V46),"",OFFSET('Smelter Look-up'!$D$4,$V46-4,0)&amp;"")</f>
        <v>INDONESIA</v>
      </c>
      <c r="F46" s="182" t="str">
        <f ca="1">IF(ISERROR($V46),"",OFFSET('Smelter Look-up'!$E$4,$V46-4,0))</f>
        <v>CID002835</v>
      </c>
      <c r="G46" s="182" t="str">
        <f ca="1">IF(C46=$X$4,IF(ISERROR($V46),"Enter smelter details","RMI"),IF(ISERROR($V46),"",OFFSET('Smelter Look-up'!$F$4,$V46-4,0)))</f>
        <v>RMI</v>
      </c>
      <c r="H46" s="183">
        <f ca="1">IF(ISERROR($V46),"",OFFSET('Smelter Look-up'!$G$4,$V46-4,0))</f>
        <v>0</v>
      </c>
      <c r="I46" s="184" t="str">
        <f ca="1">IF(ISERROR($V46),"",OFFSET('Smelter Look-up'!$H$4,$V46-4,0))</f>
        <v>Mentawak</v>
      </c>
      <c r="J46" s="184" t="str">
        <f ca="1">IF(ISERROR($V46),"",OFFSET('Smelter Look-up'!$I$4,$V46-4,0))</f>
        <v>Kepulauan Bangka Belitung</v>
      </c>
      <c r="K46" s="224"/>
      <c r="L46" s="224"/>
      <c r="M46" s="224"/>
      <c r="N46" s="224"/>
      <c r="O46" s="224"/>
      <c r="P46" s="185"/>
      <c r="Q46" s="225"/>
      <c r="R46" s="182" t="str">
        <f ca="1">IF(ISERROR($V46),"",OFFSET('Smelter Look-up'!$C$4,$V46-4,0)&amp;"")</f>
        <v>PT Menara Cipta Mulia</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499</v>
      </c>
      <c r="X46" s="227">
        <f t="shared" ca="1" si="7"/>
        <v>0</v>
      </c>
      <c r="AB46" s="228" t="str">
        <f t="shared" ca="1" si="8"/>
        <v>TinPT Menara Cipta Mulia</v>
      </c>
    </row>
    <row r="47" spans="1:28" s="227" customFormat="1" ht="20.25">
      <c r="A47" s="181" t="s">
        <v>2529</v>
      </c>
      <c r="B47" s="182" t="str">
        <f ca="1">IF(LEN(A47)=0,"",INDEX('Smelter Look-up'!$A:$A,MATCH($A47,'Smelter Look-up'!$E:$E,0)))</f>
        <v>Tin</v>
      </c>
      <c r="C47" s="186" t="str">
        <f ca="1">IF(LEN(A47)=0,"",INDEX('Smelter Look-up'!$C:$C,MATCH($A47,'Smelter Look-up'!$E:$E,0)))</f>
        <v>Guangdong Hanhe Non-Ferrous Metal Co., Ltd.</v>
      </c>
      <c r="D47" s="230"/>
      <c r="E47" s="182" t="str">
        <f ca="1">IF(ISERROR($V47),"",OFFSET('Smelter Look-up'!$D$4,$V47-4,0)&amp;"")</f>
        <v>CHINA</v>
      </c>
      <c r="F47" s="182" t="str">
        <f ca="1">IF(ISERROR($V47),"",OFFSET('Smelter Look-up'!$E$4,$V47-4,0))</f>
        <v>CID003116</v>
      </c>
      <c r="G47" s="182" t="str">
        <f ca="1">IF(C47=$X$4,IF(ISERROR($V47),"Enter smelter details","RMI"),IF(ISERROR($V47),"",OFFSET('Smelter Look-up'!$F$4,$V47-4,0)))</f>
        <v>RMI</v>
      </c>
      <c r="H47" s="183">
        <f ca="1">IF(ISERROR($V47),"",OFFSET('Smelter Look-up'!$G$4,$V47-4,0))</f>
        <v>0</v>
      </c>
      <c r="I47" s="184" t="str">
        <f ca="1">IF(ISERROR($V47),"",OFFSET('Smelter Look-up'!$H$4,$V47-4,0))</f>
        <v>Chaozhou</v>
      </c>
      <c r="J47" s="184" t="str">
        <f ca="1">IF(ISERROR($V47),"",OFFSET('Smelter Look-up'!$I$4,$V47-4,0))</f>
        <v>Guangdong Sheng</v>
      </c>
      <c r="K47" s="224"/>
      <c r="L47" s="224"/>
      <c r="M47" s="224"/>
      <c r="N47" s="224"/>
      <c r="O47" s="224"/>
      <c r="P47" s="185"/>
      <c r="Q47" s="225"/>
      <c r="R47" s="182" t="str">
        <f ca="1">IF(ISERROR($V47),"",OFFSET('Smelter Look-up'!$C$4,$V47-4,0)&amp;"")</f>
        <v>Guangdong Hanhe Non-Ferrous Metal Co., Ltd.</v>
      </c>
      <c r="S47" s="181" t="str">
        <f t="shared" ca="1" si="6"/>
        <v>CN</v>
      </c>
      <c r="T47" s="181" t="str">
        <f ca="1">IF(B47="","",IF(ISERROR(MATCH($J47,SorP!$B$1:$B$6279,0)),"",INDIRECT("'SorP'!$A$"&amp;MATCH($S47&amp;$J47,SorP!C:C,0))))</f>
        <v>CN-GD</v>
      </c>
      <c r="U47" s="201"/>
      <c r="V47" s="226">
        <f ca="1">IF(C47="",NA(),IF(OR(C47="Smelter not listed",C47="Smelter not yet identified"),MATCH($B47&amp;$D47,'Smelter Look-up'!$J:$J,0),MATCH($B47&amp;$C47,'Smelter Look-up'!$J:$J,0)))</f>
        <v>442</v>
      </c>
      <c r="X47" s="227">
        <f t="shared" ca="1" si="7"/>
        <v>0</v>
      </c>
      <c r="AB47" s="228" t="str">
        <f t="shared" ca="1" si="8"/>
        <v>TinGuangdong Hanhe Non-Ferrous Metal Co., Ltd.</v>
      </c>
    </row>
    <row r="48" spans="1:28" s="227" customFormat="1" ht="20.25">
      <c r="A48" s="181" t="s">
        <v>14029</v>
      </c>
      <c r="B48" s="182" t="str">
        <f ca="1">IF(LEN(A48)=0,"",INDEX('Smelter Look-up'!$A:$A,MATCH($A48,'Smelter Look-up'!$E:$E,0)))</f>
        <v>Tin</v>
      </c>
      <c r="C48" s="186" t="str">
        <f ca="1">IF(LEN(A48)=0,"",INDEX('Smelter Look-up'!$C:$C,MATCH($A48,'Smelter Look-up'!$E:$E,0)))</f>
        <v>PT Bangka Serumpun</v>
      </c>
      <c r="D48" s="230"/>
      <c r="E48" s="182" t="str">
        <f ca="1">IF(ISERROR($V48),"",OFFSET('Smelter Look-up'!$D$4,$V48-4,0)&amp;"")</f>
        <v>INDONESIA</v>
      </c>
      <c r="F48" s="182" t="str">
        <f ca="1">IF(ISERROR($V48),"",OFFSET('Smelter Look-up'!$E$4,$V48-4,0))</f>
        <v>CID003205</v>
      </c>
      <c r="G48" s="182" t="str">
        <f ca="1">IF(C48=$X$4,IF(ISERROR($V48),"Enter smelter details","RMI"),IF(ISERROR($V48),"",OFFSET('Smelter Look-up'!$F$4,$V48-4,0)))</f>
        <v>RMI</v>
      </c>
      <c r="H48" s="183">
        <f ca="1">IF(ISERROR($V48),"",OFFSET('Smelter Look-up'!$G$4,$V48-4,0))</f>
        <v>0</v>
      </c>
      <c r="I48" s="184" t="str">
        <f ca="1">IF(ISERROR($V48),"",OFFSET('Smelter Look-up'!$H$4,$V48-4,0))</f>
        <v>Pangkalpinang</v>
      </c>
      <c r="J48" s="184" t="str">
        <f ca="1">IF(ISERROR($V48),"",OFFSET('Smelter Look-up'!$I$4,$V48-4,0))</f>
        <v>Kepulauan Bangka Belitung</v>
      </c>
      <c r="K48" s="224"/>
      <c r="L48" s="224"/>
      <c r="M48" s="224"/>
      <c r="N48" s="224"/>
      <c r="O48" s="224"/>
      <c r="P48" s="185"/>
      <c r="Q48" s="225"/>
      <c r="R48" s="182" t="str">
        <f ca="1">IF(ISERROR($V48),"",OFFSET('Smelter Look-up'!$C$4,$V48-4,0)&amp;"")</f>
        <v>PT Bangka Serumpun</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492</v>
      </c>
      <c r="X48" s="227">
        <f t="shared" ca="1" si="7"/>
        <v>0</v>
      </c>
      <c r="AB48" s="228" t="str">
        <f t="shared" ca="1" si="8"/>
        <v>TinPT Bangka Serumpun</v>
      </c>
    </row>
    <row r="49" spans="1:28" s="227" customFormat="1" ht="20.25">
      <c r="A49" s="181" t="s">
        <v>13184</v>
      </c>
      <c r="B49" s="182" t="str">
        <f ca="1">IF(LEN(A49)=0,"",INDEX('Smelter Look-up'!$A:$A,MATCH($A49,'Smelter Look-up'!$E:$E,0)))</f>
        <v>Tin</v>
      </c>
      <c r="C49" s="186" t="str">
        <f ca="1">IF(LEN(A49)=0,"",INDEX('Smelter Look-up'!$C:$C,MATCH($A49,'Smelter Look-up'!$E:$E,0)))</f>
        <v>Tin Technology &amp; Refining</v>
      </c>
      <c r="D49" s="230"/>
      <c r="E49" s="182" t="str">
        <f ca="1">IF(ISERROR($V49),"",OFFSET('Smelter Look-up'!$D$4,$V49-4,0)&amp;"")</f>
        <v>UNITED STATES OF AMERICA</v>
      </c>
      <c r="F49" s="182" t="str">
        <f ca="1">IF(ISERROR($V49),"",OFFSET('Smelter Look-up'!$E$4,$V49-4,0))</f>
        <v>CID003325</v>
      </c>
      <c r="G49" s="182" t="str">
        <f ca="1">IF(C49=$X$4,IF(ISERROR($V49),"Enter smelter details","RMI"),IF(ISERROR($V49),"",OFFSET('Smelter Look-up'!$F$4,$V49-4,0)))</f>
        <v>RMI</v>
      </c>
      <c r="H49" s="183">
        <f ca="1">IF(ISERROR($V49),"",OFFSET('Smelter Look-up'!$G$4,$V49-4,0))</f>
        <v>0</v>
      </c>
      <c r="I49" s="184" t="str">
        <f ca="1">IF(ISERROR($V49),"",OFFSET('Smelter Look-up'!$H$4,$V49-4,0))</f>
        <v>West Chester</v>
      </c>
      <c r="J49" s="184" t="str">
        <f ca="1">IF(ISERROR($V49),"",OFFSET('Smelter Look-up'!$I$4,$V49-4,0))</f>
        <v>Pennsylvania</v>
      </c>
      <c r="K49" s="224"/>
      <c r="L49" s="224"/>
      <c r="M49" s="224"/>
      <c r="N49" s="224"/>
      <c r="O49" s="224"/>
      <c r="P49" s="185"/>
      <c r="Q49" s="225"/>
      <c r="R49" s="182" t="str">
        <f ca="1">IF(ISERROR($V49),"",OFFSET('Smelter Look-up'!$C$4,$V49-4,0)&amp;"")</f>
        <v>Tin Technology &amp; Refining</v>
      </c>
      <c r="S49" s="181" t="str">
        <f t="shared" ca="1" si="6"/>
        <v>US</v>
      </c>
      <c r="T49" s="181" t="str">
        <f ca="1">IF(B49="","",IF(ISERROR(MATCH($J49,SorP!$B$1:$B$6279,0)),"",INDIRECT("'SorP'!$A$"&amp;MATCH($S49&amp;$J49,SorP!C:C,0))))</f>
        <v>US-PA</v>
      </c>
      <c r="U49" s="201"/>
      <c r="V49" s="226">
        <f ca="1">IF(C49="",NA(),IF(OR(C49="Smelter not listed",C49="Smelter not yet identified"),MATCH($B49&amp;$D49,'Smelter Look-up'!$J:$J,0),MATCH($B49&amp;$C49,'Smelter Look-up'!$J:$J,0)))</f>
        <v>530</v>
      </c>
      <c r="X49" s="227">
        <f t="shared" ca="1" si="7"/>
        <v>0</v>
      </c>
      <c r="AB49" s="228" t="str">
        <f t="shared" ca="1" si="8"/>
        <v>TinTin Technology &amp; Refining</v>
      </c>
    </row>
    <row r="50" spans="1:28" s="227" customFormat="1" ht="20.25">
      <c r="A50" s="181" t="s">
        <v>15114</v>
      </c>
      <c r="B50" s="182" t="str">
        <f ca="1">IF(LEN(A50)=0,"",INDEX('Smelter Look-up'!$A:$A,MATCH($A50,'Smelter Look-up'!$E:$E,0)))</f>
        <v>Tin</v>
      </c>
      <c r="C50" s="186" t="str">
        <f ca="1">IF(LEN(A50)=0,"",INDEX('Smelter Look-up'!$C:$C,MATCH($A50,'Smelter Look-up'!$E:$E,0)))</f>
        <v>PT Rajawali Rimba Perkasa</v>
      </c>
      <c r="D50" s="230"/>
      <c r="E50" s="182" t="str">
        <f ca="1">IF(ISERROR($V50),"",OFFSET('Smelter Look-up'!$D$4,$V50-4,0)&amp;"")</f>
        <v>INDONESIA</v>
      </c>
      <c r="F50" s="182" t="str">
        <f ca="1">IF(ISERROR($V50),"",OFFSET('Smelter Look-up'!$E$4,$V50-4,0))</f>
        <v>CID003381</v>
      </c>
      <c r="G50" s="182" t="str">
        <f ca="1">IF(C50=$X$4,IF(ISERROR($V50),"Enter smelter details","RMI"),IF(ISERROR($V50),"",OFFSET('Smelter Look-up'!$F$4,$V50-4,0)))</f>
        <v>RMI</v>
      </c>
      <c r="H50" s="183">
        <f ca="1">IF(ISERROR($V50),"",OFFSET('Smelter Look-up'!$G$4,$V50-4,0))</f>
        <v>0</v>
      </c>
      <c r="I50" s="184" t="str">
        <f ca="1">IF(ISERROR($V50),"",OFFSET('Smelter Look-up'!$H$4,$V50-4,0))</f>
        <v>Tukak Sadai</v>
      </c>
      <c r="J50" s="184" t="str">
        <f ca="1">IF(ISERROR($V50),"",OFFSET('Smelter Look-up'!$I$4,$V50-4,0))</f>
        <v>Kepulauan Bangka Belitung</v>
      </c>
      <c r="K50" s="224"/>
      <c r="L50" s="224"/>
      <c r="M50" s="224"/>
      <c r="N50" s="224"/>
      <c r="O50" s="224"/>
      <c r="P50" s="185"/>
      <c r="Q50" s="225"/>
      <c r="R50" s="182" t="str">
        <f ca="1">IF(ISERROR($V50),"",OFFSET('Smelter Look-up'!$C$4,$V50-4,0)&amp;"")</f>
        <v>PT Rajawali Rimba Perkasa</v>
      </c>
      <c r="S50" s="181" t="str">
        <f t="shared" ca="1" si="6"/>
        <v>ID</v>
      </c>
      <c r="T50" s="181" t="str">
        <f ca="1">IF(B50="","",IF(ISERROR(MATCH($J50,SorP!$B$1:$B$6279,0)),"",INDIRECT("'SorP'!$A$"&amp;MATCH($S50&amp;$J50,SorP!C:C,0))))</f>
        <v>ID-BB</v>
      </c>
      <c r="U50" s="201"/>
      <c r="V50" s="226">
        <f ca="1">IF(C50="",NA(),IF(OR(C50="Smelter not listed",C50="Smelter not yet identified"),MATCH($B50&amp;$D50,'Smelter Look-up'!$J:$J,0),MATCH($B50&amp;$C50,'Smelter Look-up'!$J:$J,0)))</f>
        <v>506</v>
      </c>
      <c r="X50" s="227">
        <f t="shared" ca="1" si="7"/>
        <v>0</v>
      </c>
      <c r="AB50" s="228" t="str">
        <f t="shared" ca="1" si="8"/>
        <v>TinPT Rajawali Rimba Perkasa</v>
      </c>
    </row>
    <row r="51" spans="1:28" s="227" customFormat="1" ht="20.25">
      <c r="A51" s="181" t="s">
        <v>13867</v>
      </c>
      <c r="B51" s="182" t="str">
        <f ca="1">IF(LEN(A51)=0,"",INDEX('Smelter Look-up'!$A:$A,MATCH($A51,'Smelter Look-up'!$E:$E,0)))</f>
        <v>Tin</v>
      </c>
      <c r="C51" s="186" t="str">
        <f ca="1">IF(LEN(A51)=0,"",INDEX('Smelter Look-up'!$C:$C,MATCH($A51,'Smelter Look-up'!$E:$E,0)))</f>
        <v>Luna Smelter, Ltd.</v>
      </c>
      <c r="D51" s="230"/>
      <c r="E51" s="182" t="str">
        <f ca="1">IF(ISERROR($V51),"",OFFSET('Smelter Look-up'!$D$4,$V51-4,0)&amp;"")</f>
        <v>RWANDA</v>
      </c>
      <c r="F51" s="182" t="str">
        <f ca="1">IF(ISERROR($V51),"",OFFSET('Smelter Look-up'!$E$4,$V51-4,0))</f>
        <v>CID003387</v>
      </c>
      <c r="G51" s="182" t="str">
        <f ca="1">IF(C51=$X$4,IF(ISERROR($V51),"Enter smelter details","RMI"),IF(ISERROR($V51),"",OFFSET('Smelter Look-up'!$F$4,$V51-4,0)))</f>
        <v>RMI</v>
      </c>
      <c r="H51" s="183">
        <f ca="1">IF(ISERROR($V51),"",OFFSET('Smelter Look-up'!$G$4,$V51-4,0))</f>
        <v>0</v>
      </c>
      <c r="I51" s="184" t="str">
        <f ca="1">IF(ISERROR($V51),"",OFFSET('Smelter Look-up'!$H$4,$V51-4,0))</f>
        <v>Kigali</v>
      </c>
      <c r="J51" s="184" t="str">
        <f ca="1">IF(ISERROR($V51),"",OFFSET('Smelter Look-up'!$I$4,$V51-4,0))</f>
        <v>City of Kigali</v>
      </c>
      <c r="K51" s="224"/>
      <c r="L51" s="224"/>
      <c r="M51" s="224"/>
      <c r="N51" s="224"/>
      <c r="O51" s="224"/>
      <c r="P51" s="185"/>
      <c r="Q51" s="225"/>
      <c r="R51" s="182" t="str">
        <f ca="1">IF(ISERROR($V51),"",OFFSET('Smelter Look-up'!$C$4,$V51-4,0)&amp;"")</f>
        <v>Luna Smelter, Ltd.</v>
      </c>
      <c r="S51" s="181" t="str">
        <f t="shared" ca="1" si="6"/>
        <v>RW</v>
      </c>
      <c r="T51" s="181" t="str">
        <f ca="1">IF(B51="","",IF(ISERROR(MATCH($J51,SorP!$B$1:$B$6279,0)),"",INDIRECT("'SorP'!$A$"&amp;MATCH($S51&amp;$J51,SorP!C:C,0))))</f>
        <v>RW-01</v>
      </c>
      <c r="U51" s="201"/>
      <c r="V51" s="226">
        <f ca="1">IF(C51="",NA(),IF(OR(C51="Smelter not listed",C51="Smelter not yet identified"),MATCH($B51&amp;$D51,'Smelter Look-up'!$J:$J,0),MATCH($B51&amp;$C51,'Smelter Look-up'!$J:$J,0)))</f>
        <v>456</v>
      </c>
      <c r="X51" s="227">
        <f t="shared" ca="1" si="7"/>
        <v>0</v>
      </c>
      <c r="AB51" s="228" t="str">
        <f t="shared" ca="1" si="8"/>
        <v>TinLuna Smelter, Ltd.</v>
      </c>
    </row>
    <row r="52" spans="1:28" s="227" customFormat="1" ht="20.25">
      <c r="A52" s="181" t="s">
        <v>13868</v>
      </c>
      <c r="B52" s="182" t="str">
        <f ca="1">IF(LEN(A52)=0,"",INDEX('Smelter Look-up'!$A:$A,MATCH($A52,'Smelter Look-up'!$E:$E,0)))</f>
        <v>Tin</v>
      </c>
      <c r="C52" s="186" t="str">
        <f ca="1">IF(LEN(A52)=0,"",INDEX('Smelter Look-up'!$C:$C,MATCH($A52,'Smelter Look-up'!$E:$E,0)))</f>
        <v>PT Mitra Sukses Globalindo</v>
      </c>
      <c r="D52" s="230"/>
      <c r="E52" s="182" t="str">
        <f ca="1">IF(ISERROR($V52),"",OFFSET('Smelter Look-up'!$D$4,$V52-4,0)&amp;"")</f>
        <v>INDONESIA</v>
      </c>
      <c r="F52" s="182" t="str">
        <f ca="1">IF(ISERROR($V52),"",OFFSET('Smelter Look-up'!$E$4,$V52-4,0))</f>
        <v>CID003449</v>
      </c>
      <c r="G52" s="182" t="str">
        <f ca="1">IF(C52=$X$4,IF(ISERROR($V52),"Enter smelter details","RMI"),IF(ISERROR($V52),"",OFFSET('Smelter Look-up'!$F$4,$V52-4,0)))</f>
        <v>RMI</v>
      </c>
      <c r="H52" s="183">
        <f ca="1">IF(ISERROR($V52),"",OFFSET('Smelter Look-up'!$G$4,$V52-4,0))</f>
        <v>0</v>
      </c>
      <c r="I52" s="184" t="str">
        <f ca="1">IF(ISERROR($V52),"",OFFSET('Smelter Look-up'!$H$4,$V52-4,0))</f>
        <v>Pangkalpinang</v>
      </c>
      <c r="J52" s="184" t="str">
        <f ca="1">IF(ISERROR($V52),"",OFFSET('Smelter Look-up'!$I$4,$V52-4,0))</f>
        <v>Kepulauan Bangka Belitung</v>
      </c>
      <c r="K52" s="224"/>
      <c r="L52" s="224"/>
      <c r="M52" s="224"/>
      <c r="N52" s="224"/>
      <c r="O52" s="224"/>
      <c r="P52" s="185"/>
      <c r="Q52" s="225"/>
      <c r="R52" s="182" t="str">
        <f ca="1">IF(ISERROR($V52),"",OFFSET('Smelter Look-up'!$C$4,$V52-4,0)&amp;"")</f>
        <v>PT Mitra Sukses Globalindo</v>
      </c>
      <c r="S52" s="181" t="str">
        <f t="shared" ca="1" si="6"/>
        <v>ID</v>
      </c>
      <c r="T52" s="181" t="str">
        <f ca="1">IF(B52="","",IF(ISERROR(MATCH($J52,SorP!$B$1:$B$6279,0)),"",INDIRECT("'SorP'!$A$"&amp;MATCH($S52&amp;$J52,SorP!C:C,0))))</f>
        <v>ID-BB</v>
      </c>
      <c r="U52" s="201"/>
      <c r="V52" s="226">
        <f ca="1">IF(C52="",NA(),IF(OR(C52="Smelter not listed",C52="Smelter not yet identified"),MATCH($B52&amp;$D52,'Smelter Look-up'!$J:$J,0),MATCH($B52&amp;$C52,'Smelter Look-up'!$J:$J,0)))</f>
        <v>501</v>
      </c>
      <c r="X52" s="227">
        <f t="shared" ca="1" si="7"/>
        <v>0</v>
      </c>
      <c r="AB52" s="228" t="str">
        <f t="shared" ca="1" si="8"/>
        <v>TinPT Mitra Sukses Globalindo</v>
      </c>
    </row>
    <row r="53" spans="1:28" s="227" customFormat="1" ht="20.25">
      <c r="A53" s="181" t="s">
        <v>15092</v>
      </c>
      <c r="B53" s="182" t="str">
        <f ca="1">IF(LEN(A53)=0,"",INDEX('Smelter Look-up'!$A:$A,MATCH($A53,'Smelter Look-up'!$E:$E,0)))</f>
        <v>Tin</v>
      </c>
      <c r="C53" s="186" t="str">
        <f ca="1">IF(LEN(A53)=0,"",INDEX('Smelter Look-up'!$C:$C,MATCH($A53,'Smelter Look-up'!$E:$E,0)))</f>
        <v>CRM Synergies</v>
      </c>
      <c r="D53" s="230"/>
      <c r="E53" s="182" t="str">
        <f ca="1">IF(ISERROR($V53),"",OFFSET('Smelter Look-up'!$D$4,$V53-4,0)&amp;"")</f>
        <v>SPAIN</v>
      </c>
      <c r="F53" s="182" t="str">
        <f ca="1">IF(ISERROR($V53),"",OFFSET('Smelter Look-up'!$E$4,$V53-4,0))</f>
        <v>CID003524</v>
      </c>
      <c r="G53" s="182" t="str">
        <f ca="1">IF(C53=$X$4,IF(ISERROR($V53),"Enter smelter details","RMI"),IF(ISERROR($V53),"",OFFSET('Smelter Look-up'!$F$4,$V53-4,0)))</f>
        <v>RMI</v>
      </c>
      <c r="H53" s="183">
        <f ca="1">IF(ISERROR($V53),"",OFFSET('Smelter Look-up'!$G$4,$V53-4,0))</f>
        <v>0</v>
      </c>
      <c r="I53" s="184" t="str">
        <f ca="1">IF(ISERROR($V53),"",OFFSET('Smelter Look-up'!$H$4,$V53-4,0))</f>
        <v>Toledo</v>
      </c>
      <c r="J53" s="184" t="str">
        <f ca="1">IF(ISERROR($V53),"",OFFSET('Smelter Look-up'!$I$4,$V53-4,0))</f>
        <v>Toledo</v>
      </c>
      <c r="K53" s="224"/>
      <c r="L53" s="224"/>
      <c r="M53" s="224"/>
      <c r="N53" s="224"/>
      <c r="O53" s="224"/>
      <c r="P53" s="185"/>
      <c r="Q53" s="225"/>
      <c r="R53" s="182" t="str">
        <f ca="1">IF(ISERROR($V53),"",OFFSET('Smelter Look-up'!$C$4,$V53-4,0)&amp;"")</f>
        <v>CRM Synergies</v>
      </c>
      <c r="S53" s="181" t="str">
        <f t="shared" ca="1" si="6"/>
        <v>ES</v>
      </c>
      <c r="T53" s="181" t="str">
        <f ca="1">IF(B53="","",IF(ISERROR(MATCH($J53,SorP!$B$1:$B$6279,0)),"",INDIRECT("'SorP'!$A$"&amp;MATCH($S53&amp;$J53,SorP!C:C,0))))</f>
        <v>ES-TO</v>
      </c>
      <c r="U53" s="201"/>
      <c r="V53" s="226">
        <f ca="1">IF(C53="",NA(),IF(OR(C53="Smelter not listed",C53="Smelter not yet identified"),MATCH($B53&amp;$D53,'Smelter Look-up'!$J:$J,0),MATCH($B53&amp;$C53,'Smelter Look-up'!$J:$J,0)))</f>
        <v>411</v>
      </c>
      <c r="X53" s="227">
        <f t="shared" ca="1" si="7"/>
        <v>0</v>
      </c>
      <c r="AB53" s="228" t="str">
        <f t="shared" ca="1" si="8"/>
        <v>TinCRM Synergies</v>
      </c>
    </row>
    <row r="54" spans="1:28" s="227" customFormat="1" ht="20.25">
      <c r="A54" s="181" t="s">
        <v>15100</v>
      </c>
      <c r="B54" s="182" t="str">
        <f ca="1">IF(LEN(A54)=0,"",INDEX('Smelter Look-up'!$A:$A,MATCH($A54,'Smelter Look-up'!$E:$E,0)))</f>
        <v>Tin</v>
      </c>
      <c r="C54" s="186" t="str">
        <f ca="1">IF(LEN(A54)=0,"",INDEX('Smelter Look-up'!$C:$C,MATCH($A54,'Smelter Look-up'!$E:$E,0)))</f>
        <v>Fabrica Auricchio Industria e Comercio Ltda.</v>
      </c>
      <c r="D54" s="230"/>
      <c r="E54" s="182" t="str">
        <f ca="1">IF(ISERROR($V54),"",OFFSET('Smelter Look-up'!$D$4,$V54-4,0)&amp;"")</f>
        <v>BRAZIL</v>
      </c>
      <c r="F54" s="182" t="str">
        <f ca="1">IF(ISERROR($V54),"",OFFSET('Smelter Look-up'!$E$4,$V54-4,0))</f>
        <v>CID003582</v>
      </c>
      <c r="G54" s="182" t="str">
        <f ca="1">IF(C54=$X$4,IF(ISERROR($V54),"Enter smelter details","RMI"),IF(ISERROR($V54),"",OFFSET('Smelter Look-up'!$F$4,$V54-4,0)))</f>
        <v>RMI</v>
      </c>
      <c r="H54" s="183">
        <f ca="1">IF(ISERROR($V54),"",OFFSET('Smelter Look-up'!$G$4,$V54-4,0))</f>
        <v>0</v>
      </c>
      <c r="I54" s="184" t="str">
        <f ca="1">IF(ISERROR($V54),"",OFFSET('Smelter Look-up'!$H$4,$V54-4,0))</f>
        <v>Mogi das Cruzes</v>
      </c>
      <c r="J54" s="184" t="str">
        <f ca="1">IF(ISERROR($V54),"",OFFSET('Smelter Look-up'!$I$4,$V54-4,0))</f>
        <v>São Paulo</v>
      </c>
      <c r="K54" s="224"/>
      <c r="L54" s="224"/>
      <c r="M54" s="224"/>
      <c r="N54" s="224"/>
      <c r="O54" s="224"/>
      <c r="P54" s="185"/>
      <c r="Q54" s="225"/>
      <c r="R54" s="182" t="str">
        <f ca="1">IF(ISERROR($V54),"",OFFSET('Smelter Look-up'!$C$4,$V54-4,0)&amp;"")</f>
        <v>Fabrica Auricchio Industria e Comercio Ltda.</v>
      </c>
      <c r="S54" s="181" t="str">
        <f t="shared" ca="1" si="6"/>
        <v>BR</v>
      </c>
      <c r="T54" s="181" t="str">
        <f ca="1">IF(B54="","",IF(ISERROR(MATCH($J54,SorP!$B$1:$B$6279,0)),"",INDIRECT("'SorP'!$A$"&amp;MATCH($S54&amp;$J54,SorP!C:C,0))))</f>
        <v>BR-SP</v>
      </c>
      <c r="U54" s="201"/>
      <c r="V54" s="226">
        <f ca="1">IF(C54="",NA(),IF(OR(C54="Smelter not listed",C54="Smelter not yet identified"),MATCH($B54&amp;$D54,'Smelter Look-up'!$J:$J,0),MATCH($B54&amp;$C54,'Smelter Look-up'!$J:$J,0)))</f>
        <v>429</v>
      </c>
      <c r="X54" s="227">
        <f t="shared" ca="1" si="7"/>
        <v>0</v>
      </c>
      <c r="AB54" s="228" t="str">
        <f t="shared" ca="1" si="8"/>
        <v>TinFabrica Auricchio Industria e Comercio Ltda.</v>
      </c>
    </row>
    <row r="55" spans="1:28" s="227" customFormat="1" ht="20.25">
      <c r="A55" s="181" t="s">
        <v>651</v>
      </c>
      <c r="B55" s="182" t="str">
        <f ca="1">IF(LEN(A55)=0,"",INDEX('Smelter Look-up'!$A:$A,MATCH($A55,'Smelter Look-up'!$E:$E,0)))</f>
        <v>Gold</v>
      </c>
      <c r="C55" s="186" t="str">
        <f ca="1">IF(LEN(A55)=0,"",INDEX('Smelter Look-up'!$C:$C,MATCH($A55,'Smelter Look-up'!$E:$E,0)))</f>
        <v>Agosi AG</v>
      </c>
      <c r="D55" s="230"/>
      <c r="E55" s="182" t="str">
        <f ca="1">IF(ISERROR($V55),"",OFFSET('Smelter Look-up'!$D$4,$V55-4,0)&amp;"")</f>
        <v>GERMANY</v>
      </c>
      <c r="F55" s="182" t="str">
        <f ca="1">IF(ISERROR($V55),"",OFFSET('Smelter Look-up'!$E$4,$V55-4,0))</f>
        <v>CID000035</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Agosi AG</v>
      </c>
      <c r="S55" s="181" t="str">
        <f t="shared" ca="1" si="6"/>
        <v>DE</v>
      </c>
      <c r="T55" s="181" t="str">
        <f ca="1">IF(B55="","",IF(ISERROR(MATCH($J55,SorP!$B$1:$B$6279,0)),"",INDIRECT("'SorP'!$A$"&amp;MATCH($S55&amp;$J55,SorP!C:C,0))))</f>
        <v>DE-BW</v>
      </c>
      <c r="U55" s="201"/>
      <c r="V55" s="226">
        <f ca="1">IF(C55="",NA(),IF(OR(C55="Smelter not listed",C55="Smelter not yet identified"),MATCH($B55&amp;$D55,'Smelter Look-up'!$J:$J,0),MATCH($B55&amp;$C55,'Smelter Look-up'!$J:$J,0)))</f>
        <v>10</v>
      </c>
      <c r="X55" s="227">
        <f t="shared" ca="1" si="7"/>
        <v>0</v>
      </c>
      <c r="AB55" s="228" t="str">
        <f t="shared" ca="1" si="8"/>
        <v>GoldAgosi AG</v>
      </c>
    </row>
    <row r="56" spans="1:28" s="227" customFormat="1" ht="20.25">
      <c r="A56" s="181" t="s">
        <v>654</v>
      </c>
      <c r="B56" s="182" t="str">
        <f ca="1">IF(LEN(A56)=0,"",INDEX('Smelter Look-up'!$A:$A,MATCH($A56,'Smelter Look-up'!$E:$E,0)))</f>
        <v>Gold</v>
      </c>
      <c r="C56" s="186" t="str">
        <f ca="1">IF(LEN(A56)=0,"",INDEX('Smelter Look-up'!$C:$C,MATCH($A56,'Smelter Look-up'!$E:$E,0)))</f>
        <v>Argor-Heraeus S.A.</v>
      </c>
      <c r="D56" s="230"/>
      <c r="E56" s="182" t="str">
        <f ca="1">IF(ISERROR($V56),"",OFFSET('Smelter Look-up'!$D$4,$V56-4,0)&amp;"")</f>
        <v>SWITZERLAND</v>
      </c>
      <c r="F56" s="182" t="str">
        <f ca="1">IF(ISERROR($V56),"",OFFSET('Smelter Look-up'!$E$4,$V56-4,0))</f>
        <v>CID000077</v>
      </c>
      <c r="G56" s="182" t="str">
        <f ca="1">IF(C56=$X$4,IF(ISERROR($V56),"Enter smelter details","RMI"),IF(ISERROR($V56),"",OFFSET('Smelter Look-up'!$F$4,$V56-4,0)))</f>
        <v>RMI</v>
      </c>
      <c r="H56" s="183">
        <f ca="1">IF(ISERROR($V56),"",OFFSET('Smelter Look-up'!$G$4,$V56-4,0))</f>
        <v>0</v>
      </c>
      <c r="I56" s="184" t="str">
        <f ca="1">IF(ISERROR($V56),"",OFFSET('Smelter Look-up'!$H$4,$V56-4,0))</f>
        <v>Mendrisio</v>
      </c>
      <c r="J56" s="184" t="str">
        <f ca="1">IF(ISERROR($V56),"",OFFSET('Smelter Look-up'!$I$4,$V56-4,0))</f>
        <v>Ticino</v>
      </c>
      <c r="K56" s="224"/>
      <c r="L56" s="224"/>
      <c r="M56" s="224"/>
      <c r="N56" s="224"/>
      <c r="O56" s="224"/>
      <c r="P56" s="185"/>
      <c r="Q56" s="225"/>
      <c r="R56" s="182" t="str">
        <f ca="1">IF(ISERROR($V56),"",OFFSET('Smelter Look-up'!$C$4,$V56-4,0)&amp;"")</f>
        <v>Argor-Heraeus S.A.</v>
      </c>
      <c r="S56" s="181" t="str">
        <f t="shared" ca="1" si="6"/>
        <v>CH</v>
      </c>
      <c r="T56" s="181" t="str">
        <f ca="1">IF(B56="","",IF(ISERROR(MATCH($J56,SorP!$B$1:$B$6279,0)),"",INDIRECT("'SorP'!$A$"&amp;MATCH($S56&amp;$J56,SorP!C:C,0))))</f>
        <v>CH-TI</v>
      </c>
      <c r="U56" s="201"/>
      <c r="V56" s="226">
        <f ca="1">IF(C56="",NA(),IF(OR(C56="Smelter not listed",C56="Smelter not yet identified"),MATCH($B56&amp;$D56,'Smelter Look-up'!$J:$J,0),MATCH($B56&amp;$C56,'Smelter Look-up'!$J:$J,0)))</f>
        <v>28</v>
      </c>
      <c r="X56" s="227">
        <f t="shared" ca="1" si="7"/>
        <v>0</v>
      </c>
      <c r="AB56" s="228" t="str">
        <f t="shared" ca="1" si="8"/>
        <v>GoldArgor-Heraeus S.A.</v>
      </c>
    </row>
    <row r="57" spans="1:28" s="227" customFormat="1" ht="20.25">
      <c r="A57" s="181" t="s">
        <v>658</v>
      </c>
      <c r="B57" s="182" t="str">
        <f ca="1">IF(LEN(A57)=0,"",INDEX('Smelter Look-up'!$A:$A,MATCH($A57,'Smelter Look-up'!$E:$E,0)))</f>
        <v>Gold</v>
      </c>
      <c r="C57" s="186" t="str">
        <f ca="1">IF(LEN(A57)=0,"",INDEX('Smelter Look-up'!$C:$C,MATCH($A57,'Smelter Look-up'!$E:$E,0)))</f>
        <v>Aurubis AG</v>
      </c>
      <c r="D57" s="230"/>
      <c r="E57" s="182" t="str">
        <f ca="1">IF(ISERROR($V57),"",OFFSET('Smelter Look-up'!$D$4,$V57-4,0)&amp;"")</f>
        <v>GERMANY</v>
      </c>
      <c r="F57" s="182" t="str">
        <f ca="1">IF(ISERROR($V57),"",OFFSET('Smelter Look-up'!$E$4,$V57-4,0))</f>
        <v>CID000113</v>
      </c>
      <c r="G57" s="182" t="str">
        <f ca="1">IF(C57=$X$4,IF(ISERROR($V57),"Enter smelter details","RMI"),IF(ISERROR($V57),"",OFFSET('Smelter Look-up'!$F$4,$V57-4,0)))</f>
        <v>RMI</v>
      </c>
      <c r="H57" s="183">
        <f ca="1">IF(ISERROR($V57),"",OFFSET('Smelter Look-up'!$G$4,$V57-4,0))</f>
        <v>0</v>
      </c>
      <c r="I57" s="184" t="str">
        <f ca="1">IF(ISERROR($V57),"",OFFSET('Smelter Look-up'!$H$4,$V57-4,0))</f>
        <v>Hamburg</v>
      </c>
      <c r="J57" s="184" t="str">
        <f ca="1">IF(ISERROR($V57),"",OFFSET('Smelter Look-up'!$I$4,$V57-4,0))</f>
        <v>Hamburg</v>
      </c>
      <c r="K57" s="224"/>
      <c r="L57" s="224"/>
      <c r="M57" s="224"/>
      <c r="N57" s="224"/>
      <c r="O57" s="224"/>
      <c r="P57" s="185"/>
      <c r="Q57" s="225"/>
      <c r="R57" s="182" t="str">
        <f ca="1">IF(ISERROR($V57),"",OFFSET('Smelter Look-up'!$C$4,$V57-4,0)&amp;"")</f>
        <v>Aurubis AG</v>
      </c>
      <c r="S57" s="181" t="str">
        <f t="shared" ca="1" si="6"/>
        <v>DE</v>
      </c>
      <c r="T57" s="181" t="str">
        <f ca="1">IF(B57="","",IF(ISERROR(MATCH($J57,SorP!$B$1:$B$6279,0)),"",INDIRECT("'SorP'!$A$"&amp;MATCH($S57&amp;$J57,SorP!C:C,0))))</f>
        <v>DE-HH</v>
      </c>
      <c r="U57" s="201"/>
      <c r="V57" s="226">
        <f ca="1">IF(C57="",NA(),IF(OR(C57="Smelter not listed",C57="Smelter not yet identified"),MATCH($B57&amp;$D57,'Smelter Look-up'!$J:$J,0),MATCH($B57&amp;$C57,'Smelter Look-up'!$J:$J,0)))</f>
        <v>37</v>
      </c>
      <c r="X57" s="227">
        <f t="shared" ca="1" si="7"/>
        <v>0</v>
      </c>
      <c r="AB57" s="228" t="str">
        <f t="shared" ca="1" si="8"/>
        <v>GoldAurubis AG</v>
      </c>
    </row>
    <row r="58" spans="1:28" s="227" customFormat="1" ht="20.25">
      <c r="A58" s="181" t="s">
        <v>662</v>
      </c>
      <c r="B58" s="182" t="str">
        <f ca="1">IF(LEN(A58)=0,"",INDEX('Smelter Look-up'!$A:$A,MATCH($A58,'Smelter Look-up'!$E:$E,0)))</f>
        <v>Gold</v>
      </c>
      <c r="C58" s="186" t="str">
        <f ca="1">IF(LEN(A58)=0,"",INDEX('Smelter Look-up'!$C:$C,MATCH($A58,'Smelter Look-up'!$E:$E,0)))</f>
        <v>C. Hafner GmbH + Co. KG</v>
      </c>
      <c r="D58" s="230"/>
      <c r="E58" s="182" t="str">
        <f ca="1">IF(ISERROR($V58),"",OFFSET('Smelter Look-up'!$D$4,$V58-4,0)&amp;"")</f>
        <v>GERMANY</v>
      </c>
      <c r="F58" s="182" t="str">
        <f ca="1">IF(ISERROR($V58),"",OFFSET('Smelter Look-up'!$E$4,$V58-4,0))</f>
        <v>CID000176</v>
      </c>
      <c r="G58" s="182" t="str">
        <f ca="1">IF(C58=$X$4,IF(ISERROR($V58),"Enter smelter details","RMI"),IF(ISERROR($V58),"",OFFSET('Smelter Look-up'!$F$4,$V58-4,0)))</f>
        <v>RMI</v>
      </c>
      <c r="H58" s="183">
        <f ca="1">IF(ISERROR($V58),"",OFFSET('Smelter Look-up'!$G$4,$V58-4,0))</f>
        <v>0</v>
      </c>
      <c r="I58" s="184" t="str">
        <f ca="1">IF(ISERROR($V58),"",OFFSET('Smelter Look-up'!$H$4,$V58-4,0))</f>
        <v>Pforzheim</v>
      </c>
      <c r="J58" s="184" t="str">
        <f ca="1">IF(ISERROR($V58),"",OFFSET('Smelter Look-up'!$I$4,$V58-4,0))</f>
        <v>Baden-Württemberg</v>
      </c>
      <c r="K58" s="224"/>
      <c r="L58" s="224"/>
      <c r="M58" s="224"/>
      <c r="N58" s="224"/>
      <c r="O58" s="224"/>
      <c r="P58" s="185"/>
      <c r="Q58" s="225"/>
      <c r="R58" s="182" t="str">
        <f ca="1">IF(ISERROR($V58),"",OFFSET('Smelter Look-up'!$C$4,$V58-4,0)&amp;"")</f>
        <v>C. Hafner GmbH + Co. KG</v>
      </c>
      <c r="S58" s="181" t="str">
        <f t="shared" ca="1" si="6"/>
        <v>DE</v>
      </c>
      <c r="T58" s="181" t="str">
        <f ca="1">IF(B58="","",IF(ISERROR(MATCH($J58,SorP!$B$1:$B$6279,0)),"",INDIRECT("'SorP'!$A$"&amp;MATCH($S58&amp;$J58,SorP!C:C,0))))</f>
        <v>DE-BW</v>
      </c>
      <c r="U58" s="201"/>
      <c r="V58" s="226">
        <f ca="1">IF(C58="",NA(),IF(OR(C58="Smelter not listed",C58="Smelter not yet identified"),MATCH($B58&amp;$D58,'Smelter Look-up'!$J:$J,0),MATCH($B58&amp;$C58,'Smelter Look-up'!$J:$J,0)))</f>
        <v>43</v>
      </c>
      <c r="X58" s="227">
        <f t="shared" ca="1" si="7"/>
        <v>0</v>
      </c>
      <c r="AB58" s="228" t="str">
        <f t="shared" ca="1" si="8"/>
        <v>GoldC. Hafner GmbH + Co. KG</v>
      </c>
    </row>
    <row r="59" spans="1:28" s="227" customFormat="1" ht="20.25">
      <c r="A59" s="181" t="s">
        <v>676</v>
      </c>
      <c r="B59" s="182" t="str">
        <f ca="1">IF(LEN(A59)=0,"",INDEX('Smelter Look-up'!$A:$A,MATCH($A59,'Smelter Look-up'!$E:$E,0)))</f>
        <v>Gold</v>
      </c>
      <c r="C59" s="186" t="str">
        <f ca="1">IF(LEN(A59)=0,"",INDEX('Smelter Look-up'!$C:$C,MATCH($A59,'Smelter Look-up'!$E:$E,0)))</f>
        <v>Heimerle + Meule GmbH</v>
      </c>
      <c r="D59" s="230"/>
      <c r="E59" s="182" t="str">
        <f ca="1">IF(ISERROR($V59),"",OFFSET('Smelter Look-up'!$D$4,$V59-4,0)&amp;"")</f>
        <v>GERMANY</v>
      </c>
      <c r="F59" s="182" t="str">
        <f ca="1">IF(ISERROR($V59),"",OFFSET('Smelter Look-up'!$E$4,$V59-4,0))</f>
        <v>CID000694</v>
      </c>
      <c r="G59" s="182" t="str">
        <f ca="1">IF(C59=$X$4,IF(ISERROR($V59),"Enter smelter details","RMI"),IF(ISERROR($V59),"",OFFSET('Smelter Look-up'!$F$4,$V59-4,0)))</f>
        <v>RMI</v>
      </c>
      <c r="H59" s="183">
        <f ca="1">IF(ISERROR($V59),"",OFFSET('Smelter Look-up'!$G$4,$V59-4,0))</f>
        <v>0</v>
      </c>
      <c r="I59" s="184" t="str">
        <f ca="1">IF(ISERROR($V59),"",OFFSET('Smelter Look-up'!$H$4,$V59-4,0))</f>
        <v>Pforzheim</v>
      </c>
      <c r="J59" s="184" t="str">
        <f ca="1">IF(ISERROR($V59),"",OFFSET('Smelter Look-up'!$I$4,$V59-4,0))</f>
        <v>Baden-Württemberg</v>
      </c>
      <c r="K59" s="224"/>
      <c r="L59" s="224"/>
      <c r="M59" s="224"/>
      <c r="N59" s="224"/>
      <c r="O59" s="224"/>
      <c r="P59" s="185"/>
      <c r="Q59" s="225"/>
      <c r="R59" s="182" t="str">
        <f ca="1">IF(ISERROR($V59),"",OFFSET('Smelter Look-up'!$C$4,$V59-4,0)&amp;"")</f>
        <v>Heimerle + Meule GmbH</v>
      </c>
      <c r="S59" s="181" t="str">
        <f t="shared" ca="1" si="6"/>
        <v>DE</v>
      </c>
      <c r="T59" s="181" t="str">
        <f ca="1">IF(B59="","",IF(ISERROR(MATCH($J59,SorP!$B$1:$B$6279,0)),"",INDIRECT("'SorP'!$A$"&amp;MATCH($S59&amp;$J59,SorP!C:C,0))))</f>
        <v>DE-BW</v>
      </c>
      <c r="U59" s="201"/>
      <c r="V59" s="226">
        <f ca="1">IF(C59="",NA(),IF(OR(C59="Smelter not listed",C59="Smelter not yet identified"),MATCH($B59&amp;$D59,'Smelter Look-up'!$J:$J,0),MATCH($B59&amp;$C59,'Smelter Look-up'!$J:$J,0)))</f>
        <v>101</v>
      </c>
      <c r="X59" s="227">
        <f t="shared" ca="1" si="7"/>
        <v>0</v>
      </c>
      <c r="AB59" s="228" t="str">
        <f t="shared" ca="1" si="8"/>
        <v>GoldHeimerle + Meule GmbH</v>
      </c>
    </row>
    <row r="60" spans="1:28" s="227" customFormat="1" ht="20.25">
      <c r="A60" s="181" t="s">
        <v>678</v>
      </c>
      <c r="B60" s="182" t="str">
        <f ca="1">IF(LEN(A60)=0,"",INDEX('Smelter Look-up'!$A:$A,MATCH($A60,'Smelter Look-up'!$E:$E,0)))</f>
        <v>Gold</v>
      </c>
      <c r="C60" s="186" t="str">
        <f ca="1">IF(LEN(A60)=0,"",INDEX('Smelter Look-up'!$C:$C,MATCH($A60,'Smelter Look-up'!$E:$E,0)))</f>
        <v>Heraeus Germany GmbH Co. KG</v>
      </c>
      <c r="D60" s="230"/>
      <c r="E60" s="182" t="str">
        <f ca="1">IF(ISERROR($V60),"",OFFSET('Smelter Look-up'!$D$4,$V60-4,0)&amp;"")</f>
        <v>GERMANY</v>
      </c>
      <c r="F60" s="182" t="str">
        <f ca="1">IF(ISERROR($V60),"",OFFSET('Smelter Look-up'!$E$4,$V60-4,0))</f>
        <v>CID000711</v>
      </c>
      <c r="G60" s="182" t="str">
        <f ca="1">IF(C60=$X$4,IF(ISERROR($V60),"Enter smelter details","RMI"),IF(ISERROR($V60),"",OFFSET('Smelter Look-up'!$F$4,$V60-4,0)))</f>
        <v>RMI</v>
      </c>
      <c r="H60" s="183">
        <f ca="1">IF(ISERROR($V60),"",OFFSET('Smelter Look-up'!$G$4,$V60-4,0))</f>
        <v>0</v>
      </c>
      <c r="I60" s="184" t="str">
        <f ca="1">IF(ISERROR($V60),"",OFFSET('Smelter Look-up'!$H$4,$V60-4,0))</f>
        <v>Hanau</v>
      </c>
      <c r="J60" s="184" t="str">
        <f ca="1">IF(ISERROR($V60),"",OFFSET('Smelter Look-up'!$I$4,$V60-4,0))</f>
        <v>Hessen</v>
      </c>
      <c r="K60" s="224"/>
      <c r="L60" s="224"/>
      <c r="M60" s="224"/>
      <c r="N60" s="224"/>
      <c r="O60" s="224"/>
      <c r="P60" s="185"/>
      <c r="Q60" s="225"/>
      <c r="R60" s="182" t="str">
        <f ca="1">IF(ISERROR($V60),"",OFFSET('Smelter Look-up'!$C$4,$V60-4,0)&amp;"")</f>
        <v>Heraeus Germany GmbH Co. KG</v>
      </c>
      <c r="S60" s="181" t="str">
        <f t="shared" ca="1" si="6"/>
        <v>DE</v>
      </c>
      <c r="T60" s="181" t="str">
        <f ca="1">IF(B60="","",IF(ISERROR(MATCH($J60,SorP!$B$1:$B$6279,0)),"",INDIRECT("'SorP'!$A$"&amp;MATCH($S60&amp;$J60,SorP!C:C,0))))</f>
        <v>DE-HE</v>
      </c>
      <c r="U60" s="201"/>
      <c r="V60" s="226">
        <f ca="1">IF(C60="",NA(),IF(OR(C60="Smelter not listed",C60="Smelter not yet identified"),MATCH($B60&amp;$D60,'Smelter Look-up'!$J:$J,0),MATCH($B60&amp;$C60,'Smelter Look-up'!$J:$J,0)))</f>
        <v>105</v>
      </c>
      <c r="X60" s="227">
        <f t="shared" ca="1" si="7"/>
        <v>0</v>
      </c>
      <c r="AB60" s="228" t="str">
        <f t="shared" ca="1" si="8"/>
        <v>GoldHeraeus Germany GmbH Co. KG</v>
      </c>
    </row>
    <row r="61" spans="1:28" s="227" customFormat="1" ht="20.25">
      <c r="A61" s="181" t="s">
        <v>705</v>
      </c>
      <c r="B61" s="182" t="str">
        <f ca="1">IF(LEN(A61)=0,"",INDEX('Smelter Look-up'!$A:$A,MATCH($A61,'Smelter Look-up'!$E:$E,0)))</f>
        <v>Gold</v>
      </c>
      <c r="C61" s="186" t="str">
        <f ca="1">IF(LEN(A61)=0,"",INDEX('Smelter Look-up'!$C:$C,MATCH($A61,'Smelter Look-up'!$E:$E,0)))</f>
        <v>Metalor Technologies S.A.</v>
      </c>
      <c r="D61" s="230"/>
      <c r="E61" s="182" t="str">
        <f ca="1">IF(ISERROR($V61),"",OFFSET('Smelter Look-up'!$D$4,$V61-4,0)&amp;"")</f>
        <v>SWITZERLAND</v>
      </c>
      <c r="F61" s="182" t="str">
        <f ca="1">IF(ISERROR($V61),"",OFFSET('Smelter Look-up'!$E$4,$V61-4,0))</f>
        <v>CID001153</v>
      </c>
      <c r="G61" s="182" t="str">
        <f ca="1">IF(C61=$X$4,IF(ISERROR($V61),"Enter smelter details","RMI"),IF(ISERROR($V61),"",OFFSET('Smelter Look-up'!$F$4,$V61-4,0)))</f>
        <v>RMI</v>
      </c>
      <c r="H61" s="183">
        <f ca="1">IF(ISERROR($V61),"",OFFSET('Smelter Look-up'!$G$4,$V61-4,0))</f>
        <v>0</v>
      </c>
      <c r="I61" s="184" t="str">
        <f ca="1">IF(ISERROR($V61),"",OFFSET('Smelter Look-up'!$H$4,$V61-4,0))</f>
        <v>Marin</v>
      </c>
      <c r="J61" s="184" t="str">
        <f ca="1">IF(ISERROR($V61),"",OFFSET('Smelter Look-up'!$I$4,$V61-4,0))</f>
        <v>Neuchâtel</v>
      </c>
      <c r="K61" s="224"/>
      <c r="L61" s="224"/>
      <c r="M61" s="224"/>
      <c r="N61" s="224"/>
      <c r="O61" s="224"/>
      <c r="P61" s="185"/>
      <c r="Q61" s="225"/>
      <c r="R61" s="182" t="str">
        <f ca="1">IF(ISERROR($V61),"",OFFSET('Smelter Look-up'!$C$4,$V61-4,0)&amp;"")</f>
        <v>Metalor Technologies S.A.</v>
      </c>
      <c r="S61" s="181" t="str">
        <f t="shared" ca="1" si="6"/>
        <v>CH</v>
      </c>
      <c r="T61" s="181" t="str">
        <f ca="1">IF(B61="","",IF(ISERROR(MATCH($J61,SorP!$B$1:$B$6279,0)),"",INDIRECT("'SorP'!$A$"&amp;MATCH($S61&amp;$J61,SorP!C:C,0))))</f>
        <v>CH-NE</v>
      </c>
      <c r="U61" s="201"/>
      <c r="V61" s="226">
        <f ca="1">IF(C61="",NA(),IF(OR(C61="Smelter not listed",C61="Smelter not yet identified"),MATCH($B61&amp;$D61,'Smelter Look-up'!$J:$J,0),MATCH($B61&amp;$C61,'Smelter Look-up'!$J:$J,0)))</f>
        <v>175</v>
      </c>
      <c r="X61" s="227">
        <f t="shared" ca="1" si="7"/>
        <v>0</v>
      </c>
      <c r="AB61" s="228" t="str">
        <f t="shared" ca="1" si="8"/>
        <v>GoldMetalor Technologies S.A.</v>
      </c>
    </row>
    <row r="62" spans="1:28" s="227" customFormat="1" ht="20.25">
      <c r="A62" s="181" t="s">
        <v>736</v>
      </c>
      <c r="B62" s="182" t="str">
        <f ca="1">IF(LEN(A62)=0,"",INDEX('Smelter Look-up'!$A:$A,MATCH($A62,'Smelter Look-up'!$E:$E,0)))</f>
        <v>Gold</v>
      </c>
      <c r="C62" s="186" t="str">
        <f ca="1">IF(LEN(A62)=0,"",INDEX('Smelter Look-up'!$C:$C,MATCH($A62,'Smelter Look-up'!$E:$E,0)))</f>
        <v>Umicore S.A. Business Unit Precious Metals Refining</v>
      </c>
      <c r="D62" s="230"/>
      <c r="E62" s="182" t="str">
        <f ca="1">IF(ISERROR($V62),"",OFFSET('Smelter Look-up'!$D$4,$V62-4,0)&amp;"")</f>
        <v>BELGIUM</v>
      </c>
      <c r="F62" s="182" t="str">
        <f ca="1">IF(ISERROR($V62),"",OFFSET('Smelter Look-up'!$E$4,$V62-4,0))</f>
        <v>CID001980</v>
      </c>
      <c r="G62" s="182" t="str">
        <f ca="1">IF(C62=$X$4,IF(ISERROR($V62),"Enter smelter details","RMI"),IF(ISERROR($V62),"",OFFSET('Smelter Look-up'!$F$4,$V62-4,0)))</f>
        <v>RMI</v>
      </c>
      <c r="H62" s="183">
        <f ca="1">IF(ISERROR($V62),"",OFFSET('Smelter Look-up'!$G$4,$V62-4,0))</f>
        <v>0</v>
      </c>
      <c r="I62" s="184" t="str">
        <f ca="1">IF(ISERROR($V62),"",OFFSET('Smelter Look-up'!$H$4,$V62-4,0))</f>
        <v>Hoboken</v>
      </c>
      <c r="J62" s="184" t="str">
        <f ca="1">IF(ISERROR($V62),"",OFFSET('Smelter Look-up'!$I$4,$V62-4,0))</f>
        <v>Antwerpen</v>
      </c>
      <c r="K62" s="224"/>
      <c r="L62" s="224"/>
      <c r="M62" s="224"/>
      <c r="N62" s="224"/>
      <c r="O62" s="224"/>
      <c r="P62" s="185"/>
      <c r="Q62" s="225"/>
      <c r="R62" s="182" t="str">
        <f ca="1">IF(ISERROR($V62),"",OFFSET('Smelter Look-up'!$C$4,$V62-4,0)&amp;"")</f>
        <v>Umicore S.A. Business Unit Precious Metals Refining</v>
      </c>
      <c r="S62" s="181" t="str">
        <f t="shared" ca="1" si="6"/>
        <v>BE</v>
      </c>
      <c r="T62" s="181" t="str">
        <f ca="1">IF(B62="","",IF(ISERROR(MATCH($J62,SorP!$B$1:$B$6279,0)),"",INDIRECT("'SorP'!$A$"&amp;MATCH($S62&amp;$J62,SorP!C:C,0))))</f>
        <v>BE-VAN</v>
      </c>
      <c r="U62" s="201"/>
      <c r="V62" s="226">
        <f ca="1">IF(C62="",NA(),IF(OR(C62="Smelter not listed",C62="Smelter not yet identified"),MATCH($B62&amp;$D62,'Smelter Look-up'!$J:$J,0),MATCH($B62&amp;$C62,'Smelter Look-up'!$J:$J,0)))</f>
        <v>293</v>
      </c>
      <c r="X62" s="227">
        <f t="shared" ca="1" si="7"/>
        <v>0</v>
      </c>
      <c r="AB62" s="228" t="str">
        <f t="shared" ca="1" si="8"/>
        <v>GoldUmicore S.A. Business Unit Precious Metals Refining</v>
      </c>
    </row>
    <row r="63" spans="1:28" s="227" customFormat="1" ht="20.25">
      <c r="A63" s="181" t="s">
        <v>736</v>
      </c>
      <c r="B63" s="182" t="str">
        <f ca="1">IF(LEN(A63)=0,"",INDEX('Smelter Look-up'!$A:$A,MATCH($A63,'Smelter Look-up'!$E:$E,0)))</f>
        <v>Gold</v>
      </c>
      <c r="C63" s="186" t="str">
        <f ca="1">IF(LEN(A63)=0,"",INDEX('Smelter Look-up'!$C:$C,MATCH($A63,'Smelter Look-up'!$E:$E,0)))</f>
        <v>Umicore S.A. Business Unit Precious Metals Refining</v>
      </c>
      <c r="D63" s="230"/>
      <c r="E63" s="182" t="str">
        <f ca="1">IF(ISERROR($V63),"",OFFSET('Smelter Look-up'!$D$4,$V63-4,0)&amp;"")</f>
        <v>BELGIUM</v>
      </c>
      <c r="F63" s="182" t="str">
        <f ca="1">IF(ISERROR($V63),"",OFFSET('Smelter Look-up'!$E$4,$V63-4,0))</f>
        <v>CID001980</v>
      </c>
      <c r="G63" s="182" t="str">
        <f ca="1">IF(C63=$X$4,IF(ISERROR($V63),"Enter smelter details","RMI"),IF(ISERROR($V63),"",OFFSET('Smelter Look-up'!$F$4,$V63-4,0)))</f>
        <v>RMI</v>
      </c>
      <c r="H63" s="183">
        <f ca="1">IF(ISERROR($V63),"",OFFSET('Smelter Look-up'!$G$4,$V63-4,0))</f>
        <v>0</v>
      </c>
      <c r="I63" s="184" t="str">
        <f ca="1">IF(ISERROR($V63),"",OFFSET('Smelter Look-up'!$H$4,$V63-4,0))</f>
        <v>Hoboken</v>
      </c>
      <c r="J63" s="184" t="str">
        <f ca="1">IF(ISERROR($V63),"",OFFSET('Smelter Look-up'!$I$4,$V63-4,0))</f>
        <v>Antwerpen</v>
      </c>
      <c r="K63" s="224"/>
      <c r="L63" s="224"/>
      <c r="M63" s="224"/>
      <c r="N63" s="224"/>
      <c r="O63" s="224"/>
      <c r="P63" s="185"/>
      <c r="Q63" s="225"/>
      <c r="R63" s="182" t="str">
        <f ca="1">IF(ISERROR($V63),"",OFFSET('Smelter Look-up'!$C$4,$V63-4,0)&amp;"")</f>
        <v>Umicore S.A. Business Unit Precious Metals Refining</v>
      </c>
      <c r="S63" s="181" t="str">
        <f t="shared" ca="1" si="6"/>
        <v>BE</v>
      </c>
      <c r="T63" s="181" t="str">
        <f ca="1">IF(B63="","",IF(ISERROR(MATCH($J63,SorP!$B$1:$B$6279,0)),"",INDIRECT("'SorP'!$A$"&amp;MATCH($S63&amp;$J63,SorP!C:C,0))))</f>
        <v>BE-VAN</v>
      </c>
      <c r="U63" s="201"/>
      <c r="V63" s="226">
        <f ca="1">IF(C63="",NA(),IF(OR(C63="Smelter not listed",C63="Smelter not yet identified"),MATCH($B63&amp;$D63,'Smelter Look-up'!$J:$J,0),MATCH($B63&amp;$C63,'Smelter Look-up'!$J:$J,0)))</f>
        <v>293</v>
      </c>
      <c r="X63" s="227">
        <f t="shared" ca="1" si="7"/>
        <v>0</v>
      </c>
      <c r="AB63" s="228" t="str">
        <f t="shared" ca="1" si="8"/>
        <v>GoldUmicore S.A. Business Unit Precious Metals Refining</v>
      </c>
    </row>
    <row r="64" spans="1:28" s="227" customFormat="1" ht="20.25">
      <c r="A64" s="181" t="s">
        <v>2318</v>
      </c>
      <c r="B64" s="182" t="str">
        <f ca="1">IF(LEN(A64)=0,"",INDEX('Smelter Look-up'!$A:$A,MATCH($A64,'Smelter Look-up'!$E:$E,0)))</f>
        <v>Gold</v>
      </c>
      <c r="C64" s="186" t="str">
        <f ca="1">IF(LEN(A64)=0,"",INDEX('Smelter Look-up'!$C:$C,MATCH($A64,'Smelter Look-up'!$E:$E,0)))</f>
        <v>SAFINA A.S.</v>
      </c>
      <c r="D64" s="230"/>
      <c r="E64" s="182" t="str">
        <f ca="1">IF(ISERROR($V64),"",OFFSET('Smelter Look-up'!$D$4,$V64-4,0)&amp;"")</f>
        <v>CZECHIA</v>
      </c>
      <c r="F64" s="182" t="str">
        <f ca="1">IF(ISERROR($V64),"",OFFSET('Smelter Look-up'!$E$4,$V64-4,0))</f>
        <v>CID002290</v>
      </c>
      <c r="G64" s="182" t="str">
        <f ca="1">IF(C64=$X$4,IF(ISERROR($V64),"Enter smelter details","RMI"),IF(ISERROR($V64),"",OFFSET('Smelter Look-up'!$F$4,$V64-4,0)))</f>
        <v>RMI</v>
      </c>
      <c r="H64" s="183">
        <f ca="1">IF(ISERROR($V64),"",OFFSET('Smelter Look-up'!$G$4,$V64-4,0))</f>
        <v>0</v>
      </c>
      <c r="I64" s="184" t="str">
        <f ca="1">IF(ISERROR($V64),"",OFFSET('Smelter Look-up'!$H$4,$V64-4,0))</f>
        <v>Vestec</v>
      </c>
      <c r="J64" s="184" t="str">
        <f ca="1">IF(ISERROR($V64),"",OFFSET('Smelter Look-up'!$I$4,$V64-4,0))</f>
        <v>Praha-západ</v>
      </c>
      <c r="K64" s="224"/>
      <c r="L64" s="224"/>
      <c r="M64" s="224"/>
      <c r="N64" s="224"/>
      <c r="O64" s="224"/>
      <c r="P64" s="185"/>
      <c r="Q64" s="225"/>
      <c r="R64" s="182" t="str">
        <f ca="1">IF(ISERROR($V64),"",OFFSET('Smelter Look-up'!$C$4,$V64-4,0)&amp;"")</f>
        <v>SAFINA A.S.</v>
      </c>
      <c r="S64" s="181" t="str">
        <f t="shared" ca="1" si="6"/>
        <v>CZ</v>
      </c>
      <c r="T64" s="181" t="str">
        <f ca="1">IF(B64="","",IF(ISERROR(MATCH($J64,SorP!$B$1:$B$6279,0)),"",INDIRECT("'SorP'!$A$"&amp;MATCH($S64&amp;$J64,SorP!C:C,0))))</f>
        <v>CZ-20A</v>
      </c>
      <c r="U64" s="201"/>
      <c r="V64" s="226">
        <f ca="1">IF(C64="",NA(),IF(OR(C64="Smelter not listed",C64="Smelter not yet identified"),MATCH($B64&amp;$D64,'Smelter Look-up'!$J:$J,0),MATCH($B64&amp;$C64,'Smelter Look-up'!$J:$J,0)))</f>
        <v>224</v>
      </c>
      <c r="X64" s="227">
        <f t="shared" ca="1" si="7"/>
        <v>0</v>
      </c>
      <c r="AB64" s="228" t="str">
        <f t="shared" ca="1" si="8"/>
        <v>GoldSAFINA A.S.</v>
      </c>
    </row>
    <row r="65" spans="1:28" s="227" customFormat="1" ht="20.25">
      <c r="A65" s="181" t="s">
        <v>2204</v>
      </c>
      <c r="B65" s="182" t="str">
        <f ca="1">IF(LEN(A65)=0,"",INDEX('Smelter Look-up'!$A:$A,MATCH($A65,'Smelter Look-up'!$E:$E,0)))</f>
        <v>Gold</v>
      </c>
      <c r="C65" s="186" t="str">
        <f ca="1">IF(LEN(A65)=0,"",INDEX('Smelter Look-up'!$C:$C,MATCH($A65,'Smelter Look-up'!$E:$E,0)))</f>
        <v>WIELAND Edelmetalle GmbH</v>
      </c>
      <c r="D65" s="230"/>
      <c r="E65" s="182" t="str">
        <f ca="1">IF(ISERROR($V65),"",OFFSET('Smelter Look-up'!$D$4,$V65-4,0)&amp;"")</f>
        <v>GERMANY</v>
      </c>
      <c r="F65" s="182" t="str">
        <f ca="1">IF(ISERROR($V65),"",OFFSET('Smelter Look-up'!$E$4,$V65-4,0))</f>
        <v>CID002778</v>
      </c>
      <c r="G65" s="182" t="str">
        <f ca="1">IF(C65=$X$4,IF(ISERROR($V65),"Enter smelter details","RMI"),IF(ISERROR($V65),"",OFFSET('Smelter Look-up'!$F$4,$V65-4,0)))</f>
        <v>RMI</v>
      </c>
      <c r="H65" s="183">
        <f ca="1">IF(ISERROR($V65),"",OFFSET('Smelter Look-up'!$G$4,$V65-4,0))</f>
        <v>0</v>
      </c>
      <c r="I65" s="184" t="str">
        <f ca="1">IF(ISERROR($V65),"",OFFSET('Smelter Look-up'!$H$4,$V65-4,0))</f>
        <v>Pforzheim</v>
      </c>
      <c r="J65" s="184" t="str">
        <f ca="1">IF(ISERROR($V65),"",OFFSET('Smelter Look-up'!$I$4,$V65-4,0))</f>
        <v>Baden-Württemberg</v>
      </c>
      <c r="K65" s="224"/>
      <c r="L65" s="224"/>
      <c r="M65" s="224"/>
      <c r="N65" s="224"/>
      <c r="O65" s="224"/>
      <c r="P65" s="185"/>
      <c r="Q65" s="225"/>
      <c r="R65" s="182" t="str">
        <f ca="1">IF(ISERROR($V65),"",OFFSET('Smelter Look-up'!$C$4,$V65-4,0)&amp;"")</f>
        <v>WIELAND Edelmetalle GmbH</v>
      </c>
      <c r="S65" s="181" t="str">
        <f t="shared" ca="1" si="6"/>
        <v>DE</v>
      </c>
      <c r="T65" s="181" t="str">
        <f ca="1">IF(B65="","",IF(ISERROR(MATCH($J65,SorP!$B$1:$B$6279,0)),"",INDIRECT("'SorP'!$A$"&amp;MATCH($S65&amp;$J65,SorP!C:C,0))))</f>
        <v>DE-BW</v>
      </c>
      <c r="U65" s="201"/>
      <c r="V65" s="226">
        <f ca="1">IF(C65="",NA(),IF(OR(C65="Smelter not listed",C65="Smelter not yet identified"),MATCH($B65&amp;$D65,'Smelter Look-up'!$J:$J,0),MATCH($B65&amp;$C65,'Smelter Look-up'!$J:$J,0)))</f>
        <v>298</v>
      </c>
      <c r="X65" s="227">
        <f t="shared" ca="1" si="7"/>
        <v>0</v>
      </c>
      <c r="AB65" s="228" t="str">
        <f t="shared" ca="1" si="8"/>
        <v>GoldWIELAND Edelmetalle GmbH</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88F3ADC-E924-45D4-BC3C-8F1ADBC9181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Diehl Metal Applications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CMRT is valid for DMA Berlin and DMA Teltow.
Dieser Bericht auf Basis des CMRT gilt für unsere Werke in Berlin und in Teltow.</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Stephan Osterwald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stephan.osterwald@diehl.com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+49-30-84784 4615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Stephan Osterwald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stephan.osterwald@diehl.com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45369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https://www.diehl.com/group/de/unternehmen/compliance/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OSTERWALD</cp:lastModifiedBy>
  <cp:lastPrinted>2015-04-21T20:47:43Z</cp:lastPrinted>
  <dcterms:created xsi:type="dcterms:W3CDTF">2010-06-21T21:00:23Z</dcterms:created>
  <dcterms:modified xsi:type="dcterms:W3CDTF">2024-03-18T16:22:16Z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